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156659\Non Synchronisé OneDrive\"/>
    </mc:Choice>
  </mc:AlternateContent>
  <xr:revisionPtr revIDLastSave="0" documentId="13_ncr:1_{851CE4DA-7CCC-496E-94B2-88651811709F}" xr6:coauthVersionLast="45" xr6:coauthVersionMax="45" xr10:uidLastSave="{00000000-0000-0000-0000-000000000000}"/>
  <bookViews>
    <workbookView xWindow="-120" yWindow="-120" windowWidth="20730" windowHeight="11160" activeTab="7" xr2:uid="{FD812F70-5918-4363-9350-F14215B3B995}"/>
  </bookViews>
  <sheets>
    <sheet name="1" sheetId="14" r:id="rId1"/>
    <sheet name="2" sheetId="5" r:id="rId2"/>
    <sheet name="3" sheetId="7" r:id="rId3"/>
    <sheet name="4" sheetId="6" r:id="rId4"/>
    <sheet name="5" sheetId="8" r:id="rId5"/>
    <sheet name="6" sheetId="9" r:id="rId6"/>
    <sheet name="7" sheetId="10" r:id="rId7"/>
    <sheet name="8" sheetId="11" r:id="rId8"/>
    <sheet name="9" sheetId="12" r:id="rId9"/>
    <sheet name="10" sheetId="13"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1" i="11" l="1"/>
  <c r="I31" i="11"/>
  <c r="G31" i="11"/>
  <c r="I29" i="11" l="1"/>
  <c r="I26" i="11" s="1"/>
  <c r="H29" i="11"/>
  <c r="H32" i="11" s="1"/>
  <c r="G29" i="11"/>
  <c r="G32" i="11" s="1"/>
  <c r="G26" i="11"/>
  <c r="H26" i="11" l="1"/>
  <c r="H19" i="11"/>
  <c r="I12" i="7" l="1"/>
  <c r="H12" i="7"/>
  <c r="G12" i="7"/>
  <c r="I9" i="7"/>
  <c r="H9" i="7"/>
  <c r="G9" i="7"/>
  <c r="I6" i="7"/>
  <c r="H6" i="7"/>
  <c r="G6" i="7"/>
</calcChain>
</file>

<file path=xl/sharedStrings.xml><?xml version="1.0" encoding="utf-8"?>
<sst xmlns="http://schemas.openxmlformats.org/spreadsheetml/2006/main" count="1880" uniqueCount="771">
  <si>
    <t>Indicateur</t>
  </si>
  <si>
    <t>Périmètre</t>
  </si>
  <si>
    <t>Unité</t>
  </si>
  <si>
    <t>NOTATIONS EXTRA-FINANCIERES</t>
  </si>
  <si>
    <t>Groupe</t>
  </si>
  <si>
    <t>sur 100</t>
  </si>
  <si>
    <t>VIGEO</t>
  </si>
  <si>
    <t>Sustainalytics</t>
  </si>
  <si>
    <t>FTSE4GOOD</t>
  </si>
  <si>
    <t>sur 5</t>
  </si>
  <si>
    <t>MSCI</t>
  </si>
  <si>
    <t>de AAA à CCC</t>
  </si>
  <si>
    <t>A</t>
  </si>
  <si>
    <t>de A+ à C-</t>
  </si>
  <si>
    <t xml:space="preserve">C </t>
  </si>
  <si>
    <t>Ecovadis</t>
  </si>
  <si>
    <t>C [Prime]</t>
  </si>
  <si>
    <t>France</t>
  </si>
  <si>
    <t>Nombre</t>
  </si>
  <si>
    <t>-</t>
  </si>
  <si>
    <t xml:space="preserve">Baromètre de satisfaction client : PME interrogées </t>
  </si>
  <si>
    <t>Dossiers traités par le médiateur, avis rendu</t>
  </si>
  <si>
    <t>Temps de réponse du médiateur en cas de désaccord</t>
  </si>
  <si>
    <t>Nbr jours</t>
  </si>
  <si>
    <t>%</t>
  </si>
  <si>
    <t>Md EUR</t>
  </si>
  <si>
    <t xml:space="preserve">Groupe </t>
  </si>
  <si>
    <t>M EUR</t>
  </si>
  <si>
    <t>Années</t>
  </si>
  <si>
    <t>Lignes de crédit accordées avec indexation sur des engagements de performance environnementale et sociale</t>
  </si>
  <si>
    <t>Valeur faciale du parc immobilier HQE bâtiment durable en cours de réalisation par Sogeprom</t>
  </si>
  <si>
    <t>Afrique</t>
  </si>
  <si>
    <t>Montant des lignes de financement octroyées à l'ADIE</t>
  </si>
  <si>
    <t xml:space="preserve">Nombre d'associations clientes </t>
  </si>
  <si>
    <t>Montant des versements à des associations solidaires</t>
  </si>
  <si>
    <t>INVESTISSEMENT SOCIALEMENT RESPONSABLE (ISR)</t>
  </si>
  <si>
    <t>Lyxor</t>
  </si>
  <si>
    <t>Actifs intégrant des approches de listes d'exclusion</t>
  </si>
  <si>
    <t>ENGAGEMENTS E&amp;S DANS LE CADRE DE NOS ACHATS</t>
  </si>
  <si>
    <t>Note obtenue au baromètre relations fournisseurs, Pacte PME</t>
  </si>
  <si>
    <t>n/a</t>
  </si>
  <si>
    <t>Part des acheteurs formés à la RSE</t>
  </si>
  <si>
    <t>Nombre d’alertes KYS (controverses E&amp;S) traitées</t>
  </si>
  <si>
    <t>Part des appels d'offres (mise en compétition uniquement) intégrant des critères RSE (sur les catégories éligibles)</t>
  </si>
  <si>
    <t>Pondération moyenne des critères RSE dans les appels d’offres</t>
  </si>
  <si>
    <t xml:space="preserve">Présence en Afrique, nombre de pays </t>
  </si>
  <si>
    <t>Nombre de clients en Afrique</t>
  </si>
  <si>
    <t>Millions</t>
  </si>
  <si>
    <t xml:space="preserve">      dont nombre d'entreprises</t>
  </si>
  <si>
    <t xml:space="preserve">Nombre de nouvelles relations entreprises </t>
  </si>
  <si>
    <t>Clients détenteurs de l'offre Généris et équivalent (dont CDN)</t>
  </si>
  <si>
    <t>ENGAGEMENT EN FAVEUR DU CLIMAT</t>
  </si>
  <si>
    <t>Parc automobile électrique et hybride d'ALD</t>
  </si>
  <si>
    <t>Monde</t>
  </si>
  <si>
    <t>Véhicules</t>
  </si>
  <si>
    <t>REDUCTION DE l'EMPREINTE CARBONE DU GROUPE</t>
  </si>
  <si>
    <t>Prix interne du carbone au niveau du Groupe</t>
  </si>
  <si>
    <t>Montant de la taxe carbone interne collectée</t>
  </si>
  <si>
    <t>Nombre d'initiatives récompensées dans le cadre du process de la taxe carbone interne depuis 2012</t>
  </si>
  <si>
    <t>Economies réalisées grâce à la taxe carbone interne, sur les frais généraux, depuis 2012</t>
  </si>
  <si>
    <t>Tonnes</t>
  </si>
  <si>
    <t>Economies d'énergie réalisées grâce à la taxe carbone interne, depuis 2012</t>
  </si>
  <si>
    <t>GWh</t>
  </si>
  <si>
    <t>Réduction effective des émissions de GES à 2020 par rapport à 2014</t>
  </si>
  <si>
    <t>Immeubles certifiés ISO 50001</t>
  </si>
  <si>
    <t xml:space="preserve">Consommation d'eau </t>
  </si>
  <si>
    <t>Consommation totale d'énergie</t>
  </si>
  <si>
    <t>Consommation totale d'électricité</t>
  </si>
  <si>
    <t>Part d'électricité verte dans les consommations d'électricité du Groupe</t>
  </si>
  <si>
    <t>Quantité d'électricité "verte" produite / quantité d'électricité "verte" achetée</t>
  </si>
  <si>
    <t xml:space="preserve">Production d'électricité d'origine renouvelable (solaire) </t>
  </si>
  <si>
    <t>Production de déchets (y compris methanisation)</t>
  </si>
  <si>
    <t>Part des déchets recyclés</t>
  </si>
  <si>
    <t xml:space="preserve">Km parcourus par l'ensemble des collaborateurs </t>
  </si>
  <si>
    <t>M  Km</t>
  </si>
  <si>
    <t xml:space="preserve">          avion</t>
  </si>
  <si>
    <t xml:space="preserve">          train</t>
  </si>
  <si>
    <t xml:space="preserve">          voiture</t>
  </si>
  <si>
    <t>Nombre moyen de km parcourus par collaborateur</t>
  </si>
  <si>
    <t xml:space="preserve">Part du papier recyclé dans la consommation de papier </t>
  </si>
  <si>
    <t>Empreinte carbone</t>
  </si>
  <si>
    <t>Empreinte carbone par occupant</t>
  </si>
  <si>
    <t>EQUIPES DU GROUPE</t>
  </si>
  <si>
    <t>Pays d'implantation du Groupe</t>
  </si>
  <si>
    <t>Collaborateurs du Groupe</t>
  </si>
  <si>
    <t>Personnes</t>
  </si>
  <si>
    <t xml:space="preserve">     dont en Europe de l'ouest</t>
  </si>
  <si>
    <t>Europe</t>
  </si>
  <si>
    <t>Russie</t>
  </si>
  <si>
    <t>Rép. tchèque</t>
  </si>
  <si>
    <t>Roumanie</t>
  </si>
  <si>
    <t>Amérique</t>
  </si>
  <si>
    <t>Nombre de CDI</t>
  </si>
  <si>
    <t>Nombre de CDD</t>
  </si>
  <si>
    <t>Recrutements en CDI</t>
  </si>
  <si>
    <t xml:space="preserve">     dont recrutements de CDI en France</t>
  </si>
  <si>
    <t xml:space="preserve">     dont recrutements de CDI pour Société Générale SA France</t>
  </si>
  <si>
    <t xml:space="preserve">     dont part de femmes</t>
  </si>
  <si>
    <t>Recrutements des CDD</t>
  </si>
  <si>
    <t>Départs de salariés en CDI</t>
  </si>
  <si>
    <t xml:space="preserve">     dont part de démissions</t>
  </si>
  <si>
    <t xml:space="preserve">     dont part de départs en retraite</t>
  </si>
  <si>
    <t>Taux de turnover volontaire (pour démissions)</t>
  </si>
  <si>
    <t>Taux de turnover volontaire en France</t>
  </si>
  <si>
    <t>Ancienneté moyenne dans le Groupe</t>
  </si>
  <si>
    <t xml:space="preserve">     dont alternants en poste au 31/12  chez Société Générale SA en France </t>
  </si>
  <si>
    <t>VIE en poste au 31/12</t>
  </si>
  <si>
    <t>Chaires financées</t>
  </si>
  <si>
    <t>Montant des financements des chaires</t>
  </si>
  <si>
    <t>Taux de mobilité interne au Groupe</t>
  </si>
  <si>
    <t>Collaborateurs ayant bénéficié d'une mobilité interne</t>
  </si>
  <si>
    <t xml:space="preserve">     dont Société Générale SA en France</t>
  </si>
  <si>
    <t>Part des postes pourvus par une mobilité interne</t>
  </si>
  <si>
    <t>Effectifs en mobilité internationale</t>
  </si>
  <si>
    <t>Part des collaborateurs fiers d'appartenir au groupe Société Générale</t>
  </si>
  <si>
    <t>Part de collaborateurs ayant bénéficié d'au moins une formation</t>
  </si>
  <si>
    <t>Heures de formation dispensées</t>
  </si>
  <si>
    <t>M d'heures</t>
  </si>
  <si>
    <t xml:space="preserve">Montants consacrés à la formation </t>
  </si>
  <si>
    <t xml:space="preserve">Nombre d'heures de formation moyen par salarié  </t>
  </si>
  <si>
    <t>Heures</t>
  </si>
  <si>
    <t>Nombre de collaborateurs en télétravail</t>
  </si>
  <si>
    <t>Part de l'effectif présent ayant bénéficié d'un entretien d'évaluation</t>
  </si>
  <si>
    <t>Accords sociaux signés (hors accords sur la santé et la sécurité)</t>
  </si>
  <si>
    <t xml:space="preserve">    dont Société Générale SA en France</t>
  </si>
  <si>
    <t>Accords sociaux signés sur la santé et la sécurité</t>
  </si>
  <si>
    <t>Montant total des frais de personnel</t>
  </si>
  <si>
    <t>EUR</t>
  </si>
  <si>
    <t>Salariés qui sont également des actionnaires</t>
  </si>
  <si>
    <t>Part du capital détenu par les salariés</t>
  </si>
  <si>
    <t>Part des droits de vote des salariés</t>
  </si>
  <si>
    <t>Personnes couvertes par la mutuelle Groupe</t>
  </si>
  <si>
    <t>Accidents du travail</t>
  </si>
  <si>
    <t>Taux de fréquence des accidents du travail</t>
  </si>
  <si>
    <t xml:space="preserve">     dont taux d'absentéisme pour maladie</t>
  </si>
  <si>
    <t xml:space="preserve">     dont taux d'absentéisme pour maternité</t>
  </si>
  <si>
    <t>Part des femmes dans le Groupe</t>
  </si>
  <si>
    <t>Part des femmes managers dans le Groupe</t>
  </si>
  <si>
    <t>Montant alloué pour lutter contre les écarts salariaux injustifiés</t>
  </si>
  <si>
    <t>Nombre de cas concernés par un rectificatif depuis 2013</t>
  </si>
  <si>
    <t>Montant total alloué à la lutte contre les écarts salariaux injustifiés depuis 2013</t>
  </si>
  <si>
    <t>Nationalités représentées dans le Groupe</t>
  </si>
  <si>
    <t>Part de collaborateurs qui ne sont pas de nationalité française</t>
  </si>
  <si>
    <t xml:space="preserve">     dont collaborateurs en situation de handicap en France</t>
  </si>
  <si>
    <t>Part des personnes en situation de handicap dans les effectifs</t>
  </si>
  <si>
    <t>Taux de participation au Baromètre Employeur</t>
  </si>
  <si>
    <t>Score "Engagement"</t>
  </si>
  <si>
    <t xml:space="preserve">Projets soutenus par la Fondation depuis 2006 </t>
  </si>
  <si>
    <t>Pays soutenus par la Fondation depuis 2006</t>
  </si>
  <si>
    <t>Montants versés par la Fondation depuis 2006 pour ces projets</t>
  </si>
  <si>
    <t xml:space="preserve">Baromètre satisfaction client : Clients particuliers interrogés </t>
  </si>
  <si>
    <t xml:space="preserve">Baromètre satisfaction client : Clients professionnels Interrogés </t>
  </si>
  <si>
    <t>SATISFACTION 
ET PROTECTION DES CLIENTS</t>
  </si>
  <si>
    <t>Montant d'engagement par le Groupe aux Institutions de Microfinance (IMF)</t>
  </si>
  <si>
    <t>Nombe de collaborateurs du Groupe en Afrique</t>
  </si>
  <si>
    <t>Nombre de clients de la banque mobile YUP</t>
  </si>
  <si>
    <t>Objectif : atteindre entre 2016 et 2020 moins 14% des encours de crédit tirés (exposition) liés à l’extraction de charbon</t>
  </si>
  <si>
    <t>Groupe hors 
Russie et Inde</t>
  </si>
  <si>
    <t>Montant des dépenses frais généraux du Groupe</t>
  </si>
  <si>
    <t>Montant des dépenses auprès d'acteurs de l'Economie Sociale et Solidaire (ESS)</t>
  </si>
  <si>
    <t>METIERS ET COMPETENCES</t>
  </si>
  <si>
    <t>DIVERSITE ET INCLUSION</t>
  </si>
  <si>
    <t>Part des femmes au sein du Comité Stratégique (Top 30)</t>
  </si>
  <si>
    <t>Part des femmes "Ambassadors" (Top 1000)</t>
  </si>
  <si>
    <t>Part des non-français "Ambassadors" (Top 1000)</t>
  </si>
  <si>
    <t>Part des femmes au sein du Conseil d'administration</t>
  </si>
  <si>
    <t>Part des femmes au sein du Comité de direction (Top 60)</t>
  </si>
  <si>
    <t>Part des non-français au sein du Comité de direction (Top 60)</t>
  </si>
  <si>
    <t>Part des femmes au sein des postes clés du Groupe (Top 150)</t>
  </si>
  <si>
    <t>Part des non-français au sein des postes clés du Groupe (Top 150)</t>
  </si>
  <si>
    <t>Indice égalité professionnelle (Leyre)</t>
  </si>
  <si>
    <t xml:space="preserve">France </t>
  </si>
  <si>
    <t>/100</t>
  </si>
  <si>
    <t xml:space="preserve">Nombre minimum de semaines de congés maternité </t>
  </si>
  <si>
    <t>Nombre moyen de semaines de congés maternité</t>
  </si>
  <si>
    <t>Nombre de collaborateurs ayant bénéficié d'un entretien d'évaluation</t>
  </si>
  <si>
    <r>
      <t>Salaire brut médian des collaborateurs en France</t>
    </r>
    <r>
      <rPr>
        <vertAlign val="superscript"/>
        <sz val="10"/>
        <color theme="1"/>
        <rFont val="HelveticaNeueLT Com 45 Lt"/>
      </rPr>
      <t xml:space="preserve">(8) </t>
    </r>
  </si>
  <si>
    <t xml:space="preserve">dont Enveloppe RSE </t>
  </si>
  <si>
    <t xml:space="preserve">Encours des fonds ISR dans les plans d'épargne salariale </t>
  </si>
  <si>
    <t>PERFORMANCE ET REMUNERATION</t>
  </si>
  <si>
    <t>SANTE ET SECURITE AU TRAVAIL</t>
  </si>
  <si>
    <t xml:space="preserve">    dont en Europe centrale et orientale</t>
  </si>
  <si>
    <t xml:space="preserve">           dont part en Russie</t>
  </si>
  <si>
    <t xml:space="preserve">           dont part en République tchèque</t>
  </si>
  <si>
    <t xml:space="preserve">           dont part en Roumanie</t>
  </si>
  <si>
    <t xml:space="preserve">    dont en Afrique et Moyen Orient</t>
  </si>
  <si>
    <t xml:space="preserve">    dont en Asie et Océanie</t>
  </si>
  <si>
    <t xml:space="preserve">    dont en Amérique</t>
  </si>
  <si>
    <t>Nombre de suppressions de poste annoncé</t>
  </si>
  <si>
    <t>Part des collaborateurs couverts par la démarche GPEC depuis 2013</t>
  </si>
  <si>
    <t>Nombre de collaborateurs ayant accès à un outil de diagnostic des compétences (ACE ou #Mondiag)</t>
  </si>
  <si>
    <t>Part des entités ayant des partenariats avec des établissements d'enseignement</t>
  </si>
  <si>
    <t>Nombre d'entités ayant mis en place le télétravail</t>
  </si>
  <si>
    <t>CULTURE D'ENTREPRISE ET PRINCIPES ETHIQUES</t>
  </si>
  <si>
    <t>Nombre de collaborateurs ayant validé leurs connaissances sur le Code de conduite via un module de formation obligatoire</t>
  </si>
  <si>
    <t>Part des collaborateurs motivés par leur travail</t>
  </si>
  <si>
    <t>Part des collaborateurs satisfaits de leur travail</t>
  </si>
  <si>
    <t>Part des effectifs couverts par un accord collectif Groupe</t>
  </si>
  <si>
    <t>Part des entités ayant signé des accords collectifs locaux pendant l'année</t>
  </si>
  <si>
    <t>Semaines</t>
  </si>
  <si>
    <t>42 : 1</t>
  </si>
  <si>
    <t>47 : 1</t>
  </si>
  <si>
    <t>59 : 1</t>
  </si>
  <si>
    <t>65 : 1</t>
  </si>
  <si>
    <t>(3) Nombre moyen de prestataires dans l’année pour le CE en région parisienne (CE des centraux).</t>
  </si>
  <si>
    <t>(4) Le turnover volontaire varie selon les métiers et zones géographiques : les places financières fortement concurrentielles (notamment en Asie) et les pays avec un marché de l’emploi dynamique affichent des taux de turnover volontaires plus élevés que la majeure partie des entités du Groupe (ex. : Russie, Inde et Roumanie).</t>
  </si>
  <si>
    <t xml:space="preserve">(6) Au-delà de la réglementation française qui porte la durée du congé maternité à 16 semaines, un congé supplémentaire conventionnel rémunéré offre à la mère ou au parent adoptant 45 jours calendaires à plein salaire ou 90 calandaires à demi-salaire. </t>
  </si>
  <si>
    <t>(8) Pour Société Générale SA en France et les succursales étrangères, comprend la population régulée.</t>
  </si>
  <si>
    <t>(9) Concerne les collaborateurs bénéficiant de participation et intéressement (Société Générale SA en France), mandataires sociaux, CODIR, Direction générale.</t>
  </si>
  <si>
    <t>Nombre d'intérimaires</t>
  </si>
  <si>
    <r>
      <t>Taux de turnover volontaire, hors entités russes et indiennes</t>
    </r>
    <r>
      <rPr>
        <vertAlign val="superscript"/>
        <sz val="10"/>
        <color theme="1"/>
        <rFont val="HelveticaNeueLT Com 45 Lt"/>
      </rPr>
      <t>(4)</t>
    </r>
  </si>
  <si>
    <r>
      <t>Montant de la participation et de l'intéressement</t>
    </r>
    <r>
      <rPr>
        <vertAlign val="superscript"/>
        <sz val="10"/>
        <color theme="1"/>
        <rFont val="HelveticaNeueLT Com 45 Lt"/>
      </rPr>
      <t>(9)</t>
    </r>
  </si>
  <si>
    <r>
      <t xml:space="preserve">Part de non-français ayant suivi un programme de la Corporate University </t>
    </r>
    <r>
      <rPr>
        <i/>
        <vertAlign val="superscript"/>
        <sz val="10"/>
        <color theme="1"/>
        <rFont val="HelveticaNeueLT Com 45 Lt"/>
      </rPr>
      <t>(5)</t>
    </r>
  </si>
  <si>
    <t>Indicators</t>
  </si>
  <si>
    <t>Scope</t>
  </si>
  <si>
    <t>Unit</t>
  </si>
  <si>
    <t>NON-FINANCIAL RATING</t>
  </si>
  <si>
    <t>Group</t>
  </si>
  <si>
    <t>out on 100</t>
  </si>
  <si>
    <t>out on 5</t>
  </si>
  <si>
    <t>A+ to C-</t>
  </si>
  <si>
    <t>Number</t>
  </si>
  <si>
    <t>Customer satisfaction survey: Individual customers</t>
  </si>
  <si>
    <t xml:space="preserve">Customer satisfaction survey: corporate customers </t>
  </si>
  <si>
    <t>Customer satisfaction survey: SMEs</t>
  </si>
  <si>
    <t>Requests for mediation received by the ombudsman</t>
  </si>
  <si>
    <t>Ombudsman response time in case of disagreement</t>
  </si>
  <si>
    <t>No. Days</t>
  </si>
  <si>
    <t>EUR bn</t>
  </si>
  <si>
    <t xml:space="preserve">Group </t>
  </si>
  <si>
    <t>EUR m</t>
  </si>
  <si>
    <t>Face value of the HQE sustainable building portfolio being developed by Sogeprom</t>
  </si>
  <si>
    <t>Amount of Group's commitment to Microfinance Institutions (MFIs)</t>
  </si>
  <si>
    <t>Africa</t>
  </si>
  <si>
    <t>MFI Group's clients</t>
  </si>
  <si>
    <t>Amount of credit lines granted to ADIE</t>
  </si>
  <si>
    <t>Amount of payments to solidarity associations</t>
  </si>
  <si>
    <t>SOCIALLY RESPONSIBLE INVESTMENT (SRI)</t>
  </si>
  <si>
    <t>Assets including exclusion list approches</t>
  </si>
  <si>
    <t>E&amp;S COMMITMENTS AS PART OF GROUP'S SOURCING</t>
  </si>
  <si>
    <t>Total of the Group's purchases</t>
  </si>
  <si>
    <t xml:space="preserve">Purchases from the SSE (Social and Solidarity Economy) - total amount </t>
  </si>
  <si>
    <t>Rating in the SME Pact supplier relations survey</t>
  </si>
  <si>
    <t>% of the Group' buyers trained in responsible sourcing</t>
  </si>
  <si>
    <t>Number of KYS alerts (E&amp;S controversies) handled</t>
  </si>
  <si>
    <t>Average weighting of CSR criteria in calls for tenders</t>
  </si>
  <si>
    <t>FINANCING REAL ECONOMY</t>
  </si>
  <si>
    <t>Customers with the Généris service or equivalent (including CDN)</t>
  </si>
  <si>
    <t>COMMITMENT TO CLIMATE</t>
  </si>
  <si>
    <t>ALD electric and hybrid car fleet</t>
  </si>
  <si>
    <t>World</t>
  </si>
  <si>
    <t>Vehicles</t>
  </si>
  <si>
    <t>REDUCING THE CARBON FOOTPRINT OF THE GROUP</t>
  </si>
  <si>
    <t>Group-level carbon price</t>
  </si>
  <si>
    <t>Amount of internal carbon tax collected</t>
  </si>
  <si>
    <t>Number of initiatives rewarded as part of the internal carbon tax process since 2012</t>
  </si>
  <si>
    <t>Savings on overheads via the internal "carbon tax" process since 2012</t>
  </si>
  <si>
    <t>Tons</t>
  </si>
  <si>
    <t>Actual reduction of GHG emissions in 2020 compared with 2014</t>
  </si>
  <si>
    <t>Energy performance compared with 2014</t>
  </si>
  <si>
    <t>Total energy consumption</t>
  </si>
  <si>
    <t>Total electricity consumption</t>
  </si>
  <si>
    <t>Share of green electricity in the Group's electricity consumption</t>
  </si>
  <si>
    <t>Quantity of green electricity produced / amount of green electricity purchased</t>
  </si>
  <si>
    <t>Power consumption of data centers</t>
  </si>
  <si>
    <t>Waste production (including methanisation)</t>
  </si>
  <si>
    <t>Share of recycled waste</t>
  </si>
  <si>
    <t xml:space="preserve">Km travelled by all employees </t>
  </si>
  <si>
    <t xml:space="preserve">          by plane</t>
  </si>
  <si>
    <t xml:space="preserve">          by train</t>
  </si>
  <si>
    <t xml:space="preserve">          by car</t>
  </si>
  <si>
    <t xml:space="preserve">Average number of km travelled per employee </t>
  </si>
  <si>
    <t>Share of recycled paper in paper consumption</t>
  </si>
  <si>
    <t>Carbon footprint</t>
  </si>
  <si>
    <t>Carbon footprint, per occupant</t>
  </si>
  <si>
    <t>Countries where the Group is present</t>
  </si>
  <si>
    <t>Group's employees</t>
  </si>
  <si>
    <t>Individuals</t>
  </si>
  <si>
    <t xml:space="preserve">     of which in Western Europe</t>
  </si>
  <si>
    <t xml:space="preserve">     of which in Central and Eastern Europe</t>
  </si>
  <si>
    <t xml:space="preserve">          of which share in Russia</t>
  </si>
  <si>
    <t>Russia</t>
  </si>
  <si>
    <t xml:space="preserve">          of which share in Czech Republic</t>
  </si>
  <si>
    <t>Czech Republic</t>
  </si>
  <si>
    <t xml:space="preserve">          of which share in Romania</t>
  </si>
  <si>
    <t>Romania</t>
  </si>
  <si>
    <t xml:space="preserve">     of which in Africa and Middle East</t>
  </si>
  <si>
    <t xml:space="preserve">     of which in Americas</t>
  </si>
  <si>
    <t>Americas</t>
  </si>
  <si>
    <t>Number of permanent contracts</t>
  </si>
  <si>
    <t>Number of fixed-term contracts</t>
  </si>
  <si>
    <t xml:space="preserve">SUPPORTING CHANGING PROFESSIONS </t>
  </si>
  <si>
    <t>New hires on permanent contracts</t>
  </si>
  <si>
    <t xml:space="preserve">     of which new hires on permanent contracts in France</t>
  </si>
  <si>
    <t xml:space="preserve">     of which new hires on permanent contracts for Societe Generale SA France</t>
  </si>
  <si>
    <t xml:space="preserve">     of which share of women</t>
  </si>
  <si>
    <t>New hires on fixed-term contracts</t>
  </si>
  <si>
    <t xml:space="preserve">    of which share of women</t>
  </si>
  <si>
    <t>Departures of employees on permanent contracts</t>
  </si>
  <si>
    <t xml:space="preserve">     of which resignations</t>
  </si>
  <si>
    <t xml:space="preserve">     of which share of retirements</t>
  </si>
  <si>
    <t>Voluntary turnover rate (due only to resignations)</t>
  </si>
  <si>
    <t>Voluntary turnover rate in France</t>
  </si>
  <si>
    <t>Average seniority in the Group</t>
  </si>
  <si>
    <t>Applications submitted via the Careers site</t>
  </si>
  <si>
    <t>Number of hits on Careers website</t>
  </si>
  <si>
    <t xml:space="preserve">     of which work-study participants during the year in France</t>
  </si>
  <si>
    <t>Volunteers for International Experience (VIE) as of 31/12</t>
  </si>
  <si>
    <t>Funded chairs</t>
  </si>
  <si>
    <t>Group internal mobility rate</t>
  </si>
  <si>
    <t>Employees who have undergone internal mobility</t>
  </si>
  <si>
    <t xml:space="preserve">     of which Societe Generale SA in France</t>
  </si>
  <si>
    <t>Share of positions filled through internal mobility</t>
  </si>
  <si>
    <t>International mobility workforce</t>
  </si>
  <si>
    <t>Share of employees proud to belong to Societe Generale Group</t>
  </si>
  <si>
    <t>Share of employees who completed at least one training programme</t>
  </si>
  <si>
    <t>Hours of training provided</t>
  </si>
  <si>
    <t xml:space="preserve">     of which done remotely</t>
  </si>
  <si>
    <t>Amounts devoted to training</t>
  </si>
  <si>
    <t xml:space="preserve">Average number of training hours per employee  </t>
  </si>
  <si>
    <t>Number of teleworkers</t>
  </si>
  <si>
    <t>Employees who have had an appraisal</t>
  </si>
  <si>
    <t>Share of the present permanent workforce that has had an appraisal</t>
  </si>
  <si>
    <t xml:space="preserve">    of which Societe Generale SA in France</t>
  </si>
  <si>
    <t>Signed social agreements on health and safety</t>
  </si>
  <si>
    <t>Total amount of staff costs</t>
  </si>
  <si>
    <t>Employees who are also shareholders</t>
  </si>
  <si>
    <t>Share of capital held by employees</t>
  </si>
  <si>
    <t>Share of voting rights of employees</t>
  </si>
  <si>
    <t>Individuals covered by the Group mutual insurance</t>
  </si>
  <si>
    <t>Share of employees in entities with stress prevention initiatives</t>
  </si>
  <si>
    <t>Work accidents</t>
  </si>
  <si>
    <t>Work accident frequency rate</t>
  </si>
  <si>
    <t xml:space="preserve">     of which rate of absenteeism due to sick leave</t>
  </si>
  <si>
    <t xml:space="preserve">     of which rate of absenteeism due to maternity leave</t>
  </si>
  <si>
    <t>Share of women in the Group</t>
  </si>
  <si>
    <t>Share of women managers in the Group</t>
  </si>
  <si>
    <t>Amount allocated to fight against unjustified pay gaps</t>
  </si>
  <si>
    <t>Number of cases affected by a corrigendum since 2013</t>
  </si>
  <si>
    <t>Total amount allocated to fight unjustified pay gaps since 2013</t>
  </si>
  <si>
    <t>Nationalities represented in the Group</t>
  </si>
  <si>
    <t>Share of employees who are not French nationals</t>
  </si>
  <si>
    <t xml:space="preserve">     of which employees with disabilities in France</t>
  </si>
  <si>
    <t>Share of employees with disabilities</t>
  </si>
  <si>
    <t>Participation rate in Employee Satisfaction Survey</t>
  </si>
  <si>
    <t>"Commitment" score</t>
  </si>
  <si>
    <t xml:space="preserve">Projects supported by the Foundation since 2006 </t>
  </si>
  <si>
    <t>Countries supported by the Foundation since 2006</t>
  </si>
  <si>
    <t>FINANCEMENT DE L'ECONOMIE REELLE</t>
  </si>
  <si>
    <t xml:space="preserve">     of which employees at Société Génerale SA France</t>
  </si>
  <si>
    <t>Number of job cuts announced</t>
  </si>
  <si>
    <t>Share of employees covered by the GPEC approach since 2013</t>
  </si>
  <si>
    <t>Share of entities with partnerships with educational institutions</t>
  </si>
  <si>
    <t>DIVERSITY AND INCLUSION</t>
  </si>
  <si>
    <t>Share of women "Ambassadors" (Top 1000)</t>
  </si>
  <si>
    <t>Share of women on the Board of Directors</t>
  </si>
  <si>
    <t>Share of women on the stategic Committee (Top 30)</t>
  </si>
  <si>
    <t>Share of women on the Management Committee (Top 60)</t>
  </si>
  <si>
    <t>Share of non-French individuals on the Management Committee (Top 60)</t>
  </si>
  <si>
    <t>Professional equality index (Leyre)</t>
  </si>
  <si>
    <t>Minimum number of weeks of maternity leave</t>
  </si>
  <si>
    <t>Average number of weeks of maternity leave</t>
  </si>
  <si>
    <t>Number of young people under 26 recruited at Société Générale SA in France</t>
  </si>
  <si>
    <t>PERFORMANCE AND COMPENSATION</t>
  </si>
  <si>
    <t>Outstandings of SRI funds in employee savings plans</t>
  </si>
  <si>
    <t>HEALTH AND SAFETY</t>
  </si>
  <si>
    <t>Number of entities having set up telework</t>
  </si>
  <si>
    <t>Share of the workforce covered by a group collective agreement</t>
  </si>
  <si>
    <t>Share of entities having signed local collective agreements during the year</t>
  </si>
  <si>
    <t>Share of employees motivated by their work</t>
  </si>
  <si>
    <t>Share of employees satisfied with their work</t>
  </si>
  <si>
    <t>Number of employees who have validated their knowledge of the Code of Conduct via a compulsory training module</t>
  </si>
  <si>
    <t xml:space="preserve">    of which at Société Générale SA en France</t>
  </si>
  <si>
    <t>Share of women in key Group positions (Top 150)</t>
  </si>
  <si>
    <t>Share of non-French people in the Group's key positions (Top 150)</t>
  </si>
  <si>
    <t>Share of non-French "ambassadors" (Top 1000)</t>
  </si>
  <si>
    <t>Actifs sous engagement actionnarial</t>
  </si>
  <si>
    <t>Assets under shareholder engagement</t>
  </si>
  <si>
    <t>Montants versés au titre du mécénat solidaire par le Groupe et ses entités</t>
  </si>
  <si>
    <t>ENGAGEMENT SOCIETAL</t>
  </si>
  <si>
    <r>
      <t>EUR / TCO</t>
    </r>
    <r>
      <rPr>
        <vertAlign val="subscript"/>
        <sz val="10"/>
        <color theme="1"/>
        <rFont val="HelveticaNeueLT Com 45 Lt"/>
      </rPr>
      <t>2 e</t>
    </r>
  </si>
  <si>
    <t>Number of temporary workers</t>
  </si>
  <si>
    <r>
      <t>Voluntary turnover rate excluding the Russian and Indian entities</t>
    </r>
    <r>
      <rPr>
        <vertAlign val="superscript"/>
        <sz val="10"/>
        <color theme="1"/>
        <rFont val="HelveticaNeueLT Com 45 Lt"/>
      </rPr>
      <t>(4)</t>
    </r>
  </si>
  <si>
    <t>Montant moyen de la rémunération annuelle brute en France</t>
  </si>
  <si>
    <t xml:space="preserve">Average amount of gross annual compensation in France </t>
  </si>
  <si>
    <t>(3) Average number of service providers during the year for FT in the Paris region (FT of central offices).</t>
  </si>
  <si>
    <t>(4) Voluntary staff turnover varies by business and geographical area: highly competitive financial markets (particularly in Asia) and countries with dynamic employment markets have higher voluntary staff turnover rates than most of the Group's entities (e.g. Russia, India and Romania).</t>
  </si>
  <si>
    <t xml:space="preserve">(6)  In addition to the French regulation which increases the duration of maternity leave to 16 weeks, an additional conventional paid leave offers the mother or adoptive parent 45 calendar days on full pay or 90 calendar days on half pay. </t>
  </si>
  <si>
    <t>(8) Excluding regulated population.</t>
  </si>
  <si>
    <t>(9) Concerns employees benefiting from profit-sharing and incentive schemes (Société Générale SA in France), corporate officers, CODIR, General Management.</t>
  </si>
  <si>
    <t>Limitation de la part de charbon dans le mix électrique*</t>
  </si>
  <si>
    <t>Diminution de l'exposition liée à l'extraction du charbon*</t>
  </si>
  <si>
    <t>Consommation d'énergie non renouvelable</t>
  </si>
  <si>
    <t xml:space="preserve">Consommation d'énergie renouvelable </t>
  </si>
  <si>
    <t>MWh</t>
  </si>
  <si>
    <t xml:space="preserve">Total des déchets recyclés </t>
  </si>
  <si>
    <t>AA</t>
  </si>
  <si>
    <t>Non-renewable energy consumption</t>
  </si>
  <si>
    <t xml:space="preserve">Total waste recycled </t>
  </si>
  <si>
    <t>71 (30,1)</t>
  </si>
  <si>
    <t>Emissions obligataires durables dirigées par le Groupe</t>
  </si>
  <si>
    <r>
      <t>T CO</t>
    </r>
    <r>
      <rPr>
        <vertAlign val="subscript"/>
        <sz val="10"/>
        <rFont val="HelveticaNeueLT Com 45 Lt"/>
      </rPr>
      <t>2</t>
    </r>
    <r>
      <rPr>
        <sz val="10"/>
        <color theme="1"/>
        <rFont val="HelveticaNeueLT Com 45 Lt"/>
      </rPr>
      <t xml:space="preserve"> e</t>
    </r>
  </si>
  <si>
    <r>
      <t xml:space="preserve">Collaborateurs ayant participés au </t>
    </r>
    <r>
      <rPr>
        <i/>
        <sz val="10"/>
        <color theme="1"/>
        <rFont val="HelveticaNeueLT Com 45 Lt"/>
      </rPr>
      <t>Citizen Commitment</t>
    </r>
    <r>
      <rPr>
        <sz val="10"/>
        <color theme="1"/>
        <rFont val="HelveticaNeueLT Com 45 Lt"/>
      </rPr>
      <t xml:space="preserve"> Time</t>
    </r>
  </si>
  <si>
    <r>
      <t xml:space="preserve">Pays dans lesquels ont eu lieu des </t>
    </r>
    <r>
      <rPr>
        <i/>
        <sz val="10"/>
        <color theme="1"/>
        <rFont val="HelveticaNeueLT Com 45 Lt"/>
      </rPr>
      <t>Citizen Commitment</t>
    </r>
    <r>
      <rPr>
        <sz val="10"/>
        <color theme="1"/>
        <rFont val="HelveticaNeueLT Com 45 Lt"/>
      </rPr>
      <t xml:space="preserve"> Time</t>
    </r>
  </si>
  <si>
    <t>(1) L'ensemble des entités du Groupe présentes sur le territoire français, filiales incluses.</t>
  </si>
  <si>
    <t>(2) L'ensemble des entités du Groupe présentes sur le territoire français, hors filiales.</t>
  </si>
  <si>
    <t>of which CSR part</t>
  </si>
  <si>
    <t>(1) All of the Group's entities present on French territory, including subsidiaries.</t>
  </si>
  <si>
    <t>(2) All of the Group's entities present in France, excluding subsidiaries.</t>
  </si>
  <si>
    <t>(7) For more details see : the Diversity and Inclusion Report.</t>
  </si>
  <si>
    <r>
      <t>Group's solidarity partner associations</t>
    </r>
    <r>
      <rPr>
        <sz val="10"/>
        <color rgb="FFFF0000"/>
        <rFont val="HelveticaNeueLT Com 45 Lt"/>
      </rPr>
      <t xml:space="preserve"> </t>
    </r>
  </si>
  <si>
    <r>
      <t>CO</t>
    </r>
    <r>
      <rPr>
        <vertAlign val="subscript"/>
        <sz val="10"/>
        <color theme="1"/>
        <rFont val="HelveticaNeueLT Com 45 Lt"/>
      </rPr>
      <t>2</t>
    </r>
    <r>
      <rPr>
        <sz val="10"/>
        <color theme="1"/>
        <rFont val="HelveticaNeueLT Com 45 Lt"/>
      </rPr>
      <t xml:space="preserve"> emissions from energy consumption</t>
    </r>
  </si>
  <si>
    <t>Years</t>
  </si>
  <si>
    <t>M of hours</t>
  </si>
  <si>
    <t>Hours</t>
  </si>
  <si>
    <r>
      <t>Associations solidaires partenaires du Groupe</t>
    </r>
    <r>
      <rPr>
        <sz val="10"/>
        <color rgb="FFFF0000"/>
        <rFont val="HelveticaNeueLT Com 45 Lt"/>
      </rPr>
      <t xml:space="preserve"> </t>
    </r>
  </si>
  <si>
    <r>
      <t>M de m</t>
    </r>
    <r>
      <rPr>
        <vertAlign val="superscript"/>
        <sz val="10"/>
        <color theme="1"/>
        <rFont val="HelveticaNeueLT Com 45 Lt"/>
      </rPr>
      <t>3</t>
    </r>
  </si>
  <si>
    <r>
      <t>Emissions de CO</t>
    </r>
    <r>
      <rPr>
        <vertAlign val="subscript"/>
        <sz val="10"/>
        <color theme="1"/>
        <rFont val="HelveticaNeueLT Com 45 Lt"/>
      </rPr>
      <t>2</t>
    </r>
    <r>
      <rPr>
        <sz val="10"/>
        <color theme="1"/>
        <rFont val="HelveticaNeueLT Com 45 Lt"/>
      </rPr>
      <t xml:space="preserve"> provenant de la consommation d'énergie</t>
    </r>
  </si>
  <si>
    <t xml:space="preserve">     dont collaborateurs chez Société Génerale SA France</t>
  </si>
  <si>
    <r>
      <t xml:space="preserve">     dont CDI en France</t>
    </r>
    <r>
      <rPr>
        <i/>
        <vertAlign val="superscript"/>
        <sz val="10"/>
        <color theme="1"/>
        <rFont val="HelveticaNeueLT Com 45 Lt"/>
      </rPr>
      <t>(1)</t>
    </r>
  </si>
  <si>
    <r>
      <t xml:space="preserve">     dont Société Génerale SA en France</t>
    </r>
    <r>
      <rPr>
        <i/>
        <vertAlign val="superscript"/>
        <sz val="10"/>
        <color theme="1"/>
        <rFont val="HelveticaNeueLT Com 45 Lt"/>
      </rPr>
      <t>(2)</t>
    </r>
  </si>
  <si>
    <r>
      <t>Candidatures traitées par le site</t>
    </r>
    <r>
      <rPr>
        <i/>
        <sz val="10"/>
        <color theme="1"/>
        <rFont val="HelveticaNeueLT Com 45 Lt"/>
      </rPr>
      <t xml:space="preserve"> Careers</t>
    </r>
  </si>
  <si>
    <r>
      <t xml:space="preserve">Visites sur le site </t>
    </r>
    <r>
      <rPr>
        <i/>
        <sz val="10"/>
        <color theme="1"/>
        <rFont val="HelveticaNeueLT Com 45 Lt"/>
      </rPr>
      <t>Careers</t>
    </r>
  </si>
  <si>
    <r>
      <t xml:space="preserve">     of which permanent contracts in France</t>
    </r>
    <r>
      <rPr>
        <i/>
        <vertAlign val="superscript"/>
        <sz val="10"/>
        <color theme="1"/>
        <rFont val="HelveticaNeueLT Com 45 Lt"/>
      </rPr>
      <t>(1)</t>
    </r>
  </si>
  <si>
    <r>
      <t xml:space="preserve">     of which Societe Generale SA France</t>
    </r>
    <r>
      <rPr>
        <i/>
        <vertAlign val="superscript"/>
        <sz val="10"/>
        <color theme="1"/>
        <rFont val="HelveticaNeueLT Com 45 Lt"/>
      </rPr>
      <t>(2)</t>
    </r>
  </si>
  <si>
    <r>
      <t>Outside contractors</t>
    </r>
    <r>
      <rPr>
        <vertAlign val="superscript"/>
        <sz val="10"/>
        <color theme="1"/>
        <rFont val="HelveticaNeueLT Com 45 Lt"/>
      </rPr>
      <t>(3)</t>
    </r>
  </si>
  <si>
    <r>
      <t>Employees who have participated in Corporate University programmes</t>
    </r>
    <r>
      <rPr>
        <vertAlign val="superscript"/>
        <sz val="10"/>
        <color theme="1"/>
        <rFont val="HelveticaNeueLT Com 45 Lt"/>
      </rPr>
      <t>(5)</t>
    </r>
  </si>
  <si>
    <r>
      <t>Share of women who have participated in a Corporate University programme</t>
    </r>
    <r>
      <rPr>
        <vertAlign val="superscript"/>
        <sz val="10"/>
        <color theme="1"/>
        <rFont val="HelveticaNeueLT Com 45 Lt"/>
      </rPr>
      <t>(5)</t>
    </r>
  </si>
  <si>
    <r>
      <t>Share % of non-French employees who have participated in a Corporate University programme</t>
    </r>
    <r>
      <rPr>
        <vertAlign val="superscript"/>
        <sz val="10"/>
        <color theme="1"/>
        <rFont val="HelveticaNeueLT Com 45 Lt"/>
      </rPr>
      <t>(5)</t>
    </r>
  </si>
  <si>
    <r>
      <t>Minimum number of maternity leave at Société Générale SA in France</t>
    </r>
    <r>
      <rPr>
        <vertAlign val="superscript"/>
        <sz val="10"/>
        <color theme="1"/>
        <rFont val="HelveticaNeueLT Com 45 Lt"/>
      </rPr>
      <t>(6)</t>
    </r>
  </si>
  <si>
    <r>
      <t>Average age of employees</t>
    </r>
    <r>
      <rPr>
        <vertAlign val="superscript"/>
        <sz val="10"/>
        <color theme="1"/>
        <rFont val="HelveticaNeueLT Com 45 Lt"/>
      </rPr>
      <t>(7)</t>
    </r>
  </si>
  <si>
    <r>
      <t>Median gross salary of employees in France</t>
    </r>
    <r>
      <rPr>
        <vertAlign val="superscript"/>
        <sz val="10"/>
        <color theme="1"/>
        <rFont val="HelveticaNeueLT Com 45 Lt"/>
      </rPr>
      <t>(8)</t>
    </r>
  </si>
  <si>
    <r>
      <t>Amount of employer contribution and profit sharing</t>
    </r>
    <r>
      <rPr>
        <vertAlign val="superscript"/>
        <sz val="10"/>
        <color theme="1"/>
        <rFont val="HelveticaNeueLT Com 45 Lt"/>
      </rPr>
      <t>(9)</t>
    </r>
  </si>
  <si>
    <r>
      <t>Main-d’œuvre extérieure</t>
    </r>
    <r>
      <rPr>
        <vertAlign val="superscript"/>
        <sz val="10"/>
        <color theme="1"/>
        <rFont val="HelveticaNeueLT Com 45 Lt"/>
      </rPr>
      <t>(3)</t>
    </r>
  </si>
  <si>
    <r>
      <t>Part des femmes ayant suivi un programme de la Corporate University</t>
    </r>
    <r>
      <rPr>
        <i/>
        <vertAlign val="superscript"/>
        <sz val="10"/>
        <color theme="1"/>
        <rFont val="HelveticaNeueLT Com 45 Lt"/>
      </rPr>
      <t>(5)</t>
    </r>
  </si>
  <si>
    <r>
      <t>Age moyen des collaborateurs</t>
    </r>
    <r>
      <rPr>
        <vertAlign val="superscript"/>
        <sz val="10"/>
        <color theme="1"/>
        <rFont val="HelveticaNeueLT Com 45 Lt"/>
      </rPr>
      <t>(7)</t>
    </r>
  </si>
  <si>
    <t>CORPORATE CULTURE AND ETHICS PRINCIPLES</t>
  </si>
  <si>
    <t>B</t>
  </si>
  <si>
    <t>C+ [Prime]</t>
  </si>
  <si>
    <t>A1+ (68)</t>
  </si>
  <si>
    <t>48 : 1</t>
  </si>
  <si>
    <t xml:space="preserve">     dont part de licenciements économiques</t>
  </si>
  <si>
    <t xml:space="preserve">     of which economical dismissals</t>
  </si>
  <si>
    <t>Students who have worked for the Group</t>
  </si>
  <si>
    <t>&gt;90</t>
  </si>
  <si>
    <t>Nombre de personnes formées à la gestion des risques d’origine E &amp; S</t>
  </si>
  <si>
    <t>Dossiers traités par le médiateur, recevables</t>
  </si>
  <si>
    <t>Surface du parc immobilier</t>
  </si>
  <si>
    <r>
      <t>m</t>
    </r>
    <r>
      <rPr>
        <vertAlign val="superscript"/>
        <sz val="10"/>
        <color theme="1"/>
        <rFont val="HelveticaNeueLT Com 45 Lt"/>
      </rPr>
      <t>2</t>
    </r>
  </si>
  <si>
    <t>Production de crédits aux PME/ETI et professionnels</t>
  </si>
  <si>
    <t>S&amp;P Global CSA (anciennement Robeco SAM)</t>
  </si>
  <si>
    <t>ISS ESG (anciennement Oekom)</t>
  </si>
  <si>
    <t xml:space="preserve">Nombre de collaborateurs dont les éléments de rémunération sont impactés par la note S&amp;P Global CSA (anciennement Robeco SAM) </t>
  </si>
  <si>
    <t>Nombre de demandes de médiations reçues par le médiateur</t>
  </si>
  <si>
    <t>Nombre total de clients (groupes ou entités élémentaires) ayant fait l'objet d'une revue E&amp;S approfondie</t>
  </si>
  <si>
    <t xml:space="preserve">Nombre total de transactions ayant fait l’objet d’une analyse E&amp;S </t>
  </si>
  <si>
    <t xml:space="preserve">     dont nombre total de transactions ayant fait l’objet d’une revue, 
     entrant dans le scope des Principes de l’Equateur</t>
  </si>
  <si>
    <t xml:space="preserve">Nombre de transactions dédiées ayant fait l’objet d’une revue E&amp;S </t>
  </si>
  <si>
    <t xml:space="preserve">          dont nombre de transactions entrant 
         dans périmètre des Principes de l’Equateur  </t>
  </si>
  <si>
    <t xml:space="preserve">          dont nombre de transactions dédiées ayant fait l’objet d’une revue E&amp;S 
         dans le périmètre d’application volontaire de Société Générale </t>
  </si>
  <si>
    <t xml:space="preserve">Montant de nouveaux financements des transactions dédiées ayant fait l’objet d’une revue E&amp;S dans le périmètre des Principes de l’Équateur (EP) </t>
  </si>
  <si>
    <t xml:space="preserve">Montant de nouveaux financements des transactions dédiées ayant fait l’objet d’une revue E&amp;S dans le périmètre d’application volontaire de Société Générale </t>
  </si>
  <si>
    <t xml:space="preserve">Nombre de groupes clients ayant fait l’objet d’une revue E&amp;S </t>
  </si>
  <si>
    <t>Nombre de clients (groupes ou entités élémentaires) ayant fait l’objet d’une analyse E&amp;S</t>
  </si>
  <si>
    <t xml:space="preserve">Nombre de clients analysés </t>
  </si>
  <si>
    <r>
      <t xml:space="preserve">Nominaux des couvertures de taux et/ou change traités sur des transactions certifiées </t>
    </r>
    <r>
      <rPr>
        <i/>
        <sz val="10"/>
        <color theme="1"/>
        <rFont val="HelveticaNeueLT Com 45 Lt"/>
      </rPr>
      <t>Sustainable and Positive Impact Finance</t>
    </r>
  </si>
  <si>
    <t>Part de femmes dans les effectifs</t>
  </si>
  <si>
    <t>Part de femmes dans les Comités de direction</t>
  </si>
  <si>
    <t>% de la réalisation</t>
  </si>
  <si>
    <t>Performances énergétiques des immeublespar rapport à 2014</t>
  </si>
  <si>
    <t>Objectif : augmentation de performances énergétiques des immeubles 
de 20% par rapport à 2014</t>
  </si>
  <si>
    <t xml:space="preserve">Consommation d'énergie des data centers </t>
  </si>
  <si>
    <t>Réduction des déchets liés au digital :
Nombre d'équipement traités par Recyclea</t>
  </si>
  <si>
    <t>Sensibilisation à l'usage plus responsable des services digitaux :
Cyber clean up week - données supprimées</t>
  </si>
  <si>
    <t>17409*</t>
  </si>
  <si>
    <t xml:space="preserve">    dont suppressions au sein de Société Générale SA en France</t>
  </si>
  <si>
    <t>Etudiants ayant travaillé dans le Groupe</t>
  </si>
  <si>
    <t xml:space="preserve">     dont alternants en poste sur l'année en France</t>
  </si>
  <si>
    <t xml:space="preserve">     dont part de formations réalisées à distance</t>
  </si>
  <si>
    <r>
      <t>Collaborateurs ayant bénéficié des programmes 
du centre d'expertise interne Corporate University</t>
    </r>
    <r>
      <rPr>
        <vertAlign val="superscript"/>
        <sz val="10"/>
        <color theme="1"/>
        <rFont val="HelveticaNeueLT Com 45 Lt"/>
      </rPr>
      <t>(5)</t>
    </r>
  </si>
  <si>
    <t>Donation annuelle pour des projets soutenus par la Fondation</t>
  </si>
  <si>
    <t>Nombre de jours consacrés par les collaborateurs à des actions solidaires</t>
  </si>
  <si>
    <t>Banque de Financement et Investissement</t>
  </si>
  <si>
    <t>Banque de détail en France (RBDF)</t>
  </si>
  <si>
    <t>Banque de détail et Services Financiers Internationaux (IBFS)</t>
  </si>
  <si>
    <t xml:space="preserve">    dont Société Générale</t>
  </si>
  <si>
    <t xml:space="preserve">    dont Crédit du Nord</t>
  </si>
  <si>
    <t>LDDS</t>
  </si>
  <si>
    <t>ISS ESG (formerly Oekom)</t>
  </si>
  <si>
    <t>S&amp;P Global CSA (formerly Robeco SAM)</t>
  </si>
  <si>
    <t>CLIENTS SATISFACTION AND PROTECTION</t>
  </si>
  <si>
    <t>Number of days</t>
  </si>
  <si>
    <t>Cases processed by the ombusdman, deemed admissible</t>
  </si>
  <si>
    <t>Cases processed by the ombusdman, decision made</t>
  </si>
  <si>
    <t xml:space="preserve">     for Societe Generale</t>
  </si>
  <si>
    <t xml:space="preserve">     for Crédit du Nord</t>
  </si>
  <si>
    <t xml:space="preserve">% of employees who have completed RGPD training </t>
  </si>
  <si>
    <t xml:space="preserve"> % des collaborateurs monde qui ont suivi la formation GDPR</t>
  </si>
  <si>
    <t xml:space="preserve">ENGAGEMENTS E&amp;S DANS LE CADRE 
DES ACTIVITES DU GROUPE </t>
  </si>
  <si>
    <t>E&amp;S COMMITMENTS IN THE GROUP'S 
BUSINESSES ACTIVITY</t>
  </si>
  <si>
    <t>Corporate and Investment Banking</t>
  </si>
  <si>
    <t>French Retail Banking</t>
  </si>
  <si>
    <t>International Retail Banking</t>
  </si>
  <si>
    <t>Total number of customers (groups or units) who underwent a thorough E&amp;S review</t>
  </si>
  <si>
    <t>Total number of transactions analysed that underwent an E&amp;S review</t>
  </si>
  <si>
    <t>o/w total number of transactions analysed that underwent a review falling within the scope of the Equator Principles</t>
  </si>
  <si>
    <t>Number of people trained in E&amp;S risk management</t>
  </si>
  <si>
    <t>Number of transactions signed that underwent an E&amp;S review</t>
  </si>
  <si>
    <t>Amount of new financing for dedicated transactions that underwent an E&amp;S review in the scope of the Ecuador Principles (EP)</t>
  </si>
  <si>
    <t>Amount of new financing for dedicated transactions that underwent an E&amp;S review of the Equator Principles (EP) in the voluntary scope of Societe Generale</t>
  </si>
  <si>
    <t>Number of customers (groups or units) who underwent an E&amp;S review</t>
  </si>
  <si>
    <t>Number of customers (groups or units) analysed</t>
  </si>
  <si>
    <t xml:space="preserve">     o/w number of transactions falling within the scope of the Equator Principles</t>
  </si>
  <si>
    <t xml:space="preserve">     o/w number of dedicated transactions that have been reviewed 
     in the voluntary scope of Societe Generale</t>
  </si>
  <si>
    <t xml:space="preserve">     dont financements verts ou contribuant à la transition énerétique</t>
  </si>
  <si>
    <t xml:space="preserve">     dont financements sociaux / sociétaux</t>
  </si>
  <si>
    <t xml:space="preserve">     of which green financing or financing for the energy transition</t>
  </si>
  <si>
    <t xml:space="preserve">     of which social / societal financing</t>
  </si>
  <si>
    <t>Montant de la production des Financements à Impact Positif 
(selon la méthodologie UNEP-FI)</t>
  </si>
  <si>
    <t>The production of Positive Impact Financing according to the United
Nations Environment Programme Finance Initiative (UNEP FI) methodology</t>
  </si>
  <si>
    <t>Sustainable bond issues led by the Group</t>
  </si>
  <si>
    <t>New credit lines indexed to environmental and social performance</t>
  </si>
  <si>
    <t>6,1 (57 transactions)</t>
  </si>
  <si>
    <t>5,5 (68 transactions)</t>
  </si>
  <si>
    <t>Actifs intégrant des approches de la sélection ESG 
(Investissements à thématique durable)</t>
  </si>
  <si>
    <t>Assets under ESG management</t>
  </si>
  <si>
    <t>Assurance vie épargne - encours total des produits financiers responsables</t>
  </si>
  <si>
    <t>Assurance vie épargne - supports financiers responsables</t>
  </si>
  <si>
    <t>Société Générale Assurances</t>
  </si>
  <si>
    <t>LDDS (sustainable development and solidarity savings)</t>
  </si>
  <si>
    <t>Societe Generale Assurances</t>
  </si>
  <si>
    <t>Life insurance - responsible
financial products</t>
  </si>
  <si>
    <t>Life insurance  - sustainable financial products - total amount outstanding</t>
  </si>
  <si>
    <t>% of calls for tenders (competitive tendering only) incorporating CSR criteria 
(on eligible categories)</t>
  </si>
  <si>
    <t>New corporate customers</t>
  </si>
  <si>
    <t>Loan production: SMEs, mid-caps and professionals</t>
  </si>
  <si>
    <t>% of achievement</t>
  </si>
  <si>
    <t xml:space="preserve">      dont objectif : 20 md EUR mobilisés pour conseil 
      et financement de projets dans les énergies renouvelables</t>
  </si>
  <si>
    <t xml:space="preserve">     of which : EUR 20bn contributed to consulting and financing 
     for renewable energy projects</t>
  </si>
  <si>
    <t xml:space="preserve">Target: to achieve between 2016 and 2020 a 14% reduction 
of outstanding credit (exposure) related to coal mining </t>
  </si>
  <si>
    <t>atteint / achieved</t>
  </si>
  <si>
    <t>dépassé / exceeded</t>
  </si>
  <si>
    <t>Objectif : engagement en faveur de la transition énergétique 
120 md EUR entre 2019 et 2023</t>
  </si>
  <si>
    <t>Target: commitment to promoting energy transition (2019-2023)
EUR 120bn between 2019 and 2023</t>
  </si>
  <si>
    <t>Target : to reduce (in 2020) to 19% the proportion of coal power
in the electricity mix financed by th Group</t>
  </si>
  <si>
    <t>Reduction of the proportion of coal power in the electricity mix financed by the Group*</t>
  </si>
  <si>
    <t>Reduction of exposure to coal mining*</t>
  </si>
  <si>
    <t>Objectif : atteindre en 2020 moins de 19% la part du charbon 
dans le mix électrique financé par Société Générale</t>
  </si>
  <si>
    <t>Avoided GHG (greenhouse gas) emissions realised via the internal "carbon tax" process since 2012</t>
  </si>
  <si>
    <t>Energy savings realised via the internal "carbon tax" process since 2012</t>
  </si>
  <si>
    <t>Target: to increase the buildings' energy performance in 2020 
compared with 2014</t>
  </si>
  <si>
    <t xml:space="preserve">21,5%
</t>
  </si>
  <si>
    <t>Group real estate</t>
  </si>
  <si>
    <t>Corporate centre buildings ISO 50001 certified</t>
  </si>
  <si>
    <t>Water consumption</t>
  </si>
  <si>
    <r>
      <t>teq. CO</t>
    </r>
    <r>
      <rPr>
        <vertAlign val="subscript"/>
        <sz val="10"/>
        <color theme="1"/>
        <rFont val="HelveticaNeueLT Com 45 Lt"/>
      </rPr>
      <t>2</t>
    </r>
  </si>
  <si>
    <t>Reducing digital waste and promoting digital inclusion :
Items recycled by Recyclea</t>
  </si>
  <si>
    <t>Raising awareness on responsible use of digital services:
Cyber Clean Up Week – data deleted</t>
  </si>
  <si>
    <t xml:space="preserve">Nombre de documents </t>
  </si>
  <si>
    <t>Documents number</t>
  </si>
  <si>
    <t>M Km</t>
  </si>
  <si>
    <r>
      <t>T de CO</t>
    </r>
    <r>
      <rPr>
        <vertAlign val="subscript"/>
        <sz val="10"/>
        <color theme="1"/>
        <rFont val="HelveticaNeueLT Com 45 Lt"/>
      </rPr>
      <t>2 e</t>
    </r>
  </si>
  <si>
    <r>
      <t>Tons of CO</t>
    </r>
    <r>
      <rPr>
        <vertAlign val="subscript"/>
        <sz val="10"/>
        <color theme="1"/>
        <rFont val="HelveticaNeueLT Com 45 Lt"/>
      </rPr>
      <t>2</t>
    </r>
    <r>
      <rPr>
        <sz val="10"/>
        <color theme="1"/>
        <rFont val="HelveticaNeueLT Com 45 Lt"/>
      </rPr>
      <t xml:space="preserve"> e</t>
    </r>
  </si>
  <si>
    <r>
      <t>T de CO</t>
    </r>
    <r>
      <rPr>
        <vertAlign val="subscript"/>
        <sz val="10"/>
        <color theme="1"/>
        <rFont val="HelveticaNeueLT Com 45 Lt"/>
      </rPr>
      <t>2</t>
    </r>
    <r>
      <rPr>
        <sz val="10"/>
        <color theme="1"/>
        <rFont val="HelveticaNeueLT Com 45 Lt"/>
      </rPr>
      <t xml:space="preserve"> e/Occ.</t>
    </r>
  </si>
  <si>
    <r>
      <t>Tons of CO</t>
    </r>
    <r>
      <rPr>
        <vertAlign val="subscript"/>
        <sz val="10"/>
        <color theme="1"/>
        <rFont val="HelveticaNeueLT Com 45 Lt"/>
      </rPr>
      <t>2</t>
    </r>
    <r>
      <rPr>
        <sz val="10"/>
        <color theme="1"/>
        <rFont val="HelveticaNeueLT Com 45 Lt"/>
      </rPr>
      <t xml:space="preserve"> e/Occ.</t>
    </r>
  </si>
  <si>
    <r>
      <t>Emissions de CO</t>
    </r>
    <r>
      <rPr>
        <vertAlign val="subscript"/>
        <sz val="10"/>
        <color theme="1"/>
        <rFont val="HelveticaNeueLT Com 45 Lt"/>
      </rPr>
      <t>2</t>
    </r>
    <r>
      <rPr>
        <sz val="10"/>
        <color theme="1"/>
        <rFont val="HelveticaNeueLT Com 45 Lt"/>
      </rPr>
      <t xml:space="preserve"> provenant des déplacements professionnels 
tous types de transports (sans changement de méthode)</t>
    </r>
  </si>
  <si>
    <r>
      <t>CO</t>
    </r>
    <r>
      <rPr>
        <vertAlign val="subscript"/>
        <sz val="10"/>
        <color theme="1"/>
        <rFont val="HelveticaNeueLT Com 45 Lt"/>
      </rPr>
      <t>2</t>
    </r>
    <r>
      <rPr>
        <sz val="10"/>
        <color theme="1"/>
        <rFont val="HelveticaNeueLT Com 45 Lt"/>
      </rPr>
      <t xml:space="preserve"> emissions from all types of transport  (without methodological changes)</t>
    </r>
  </si>
  <si>
    <t xml:space="preserve">CONTRIBUTION AU DEVELOPPEMENT DURABLE 
DE L'AFRIQUE </t>
  </si>
  <si>
    <t xml:space="preserve">CONTRIBUTION TO SUSTAINABLE DEVELOPMENT 
OF AFRICA </t>
  </si>
  <si>
    <t>No. of countries, where Societe Generale operates in Africa</t>
  </si>
  <si>
    <t>Number of Group customers in Africa</t>
  </si>
  <si>
    <t>Number of Group's employees in Africa</t>
  </si>
  <si>
    <t>Share of women in the workforce</t>
  </si>
  <si>
    <t>Share of women in Management Committees</t>
  </si>
  <si>
    <t>YUP customer base</t>
  </si>
  <si>
    <t xml:space="preserve">     dont : engagements bruts de financements structurés du Groupe en Afrique</t>
  </si>
  <si>
    <t xml:space="preserve">     dont : engagements bruts de financements d'infrastructures 
     par les plate-formes de financements structurés localisées en Afrique</t>
  </si>
  <si>
    <t xml:space="preserve">     o.w.: the Group’s gross structured finance commitments in Africa</t>
  </si>
  <si>
    <t xml:space="preserve">     o.w.: gross infrastructure finance commitments 
     by structured finance platforms located in Africa</t>
  </si>
  <si>
    <t>Objectif : accroître les engagements liés aux financements structurés 
en Afrique de 20% entre 2018 et 2021</t>
  </si>
  <si>
    <t>Target : to increase structured finance commitments in Africa, 
+20% between 2018 and 2021</t>
  </si>
  <si>
    <t>Target: to support African SMEs : 
+60% in outstanding loans to African SMEs by 2023</t>
  </si>
  <si>
    <t>Objectif: accompagner les PME : 
+60% d’encours aux PME africaines d’ici à 2023</t>
  </si>
  <si>
    <t>Outstanding loans to African SMEs</t>
  </si>
  <si>
    <t>Encours de crédits alloués aux PME africaines</t>
  </si>
  <si>
    <t>+17%</t>
  </si>
  <si>
    <t>-3%</t>
  </si>
  <si>
    <t>6 369</t>
  </si>
  <si>
    <t xml:space="preserve">     o.w. number of companies</t>
  </si>
  <si>
    <t>Nombre de personnes</t>
  </si>
  <si>
    <t>Nombre de pays</t>
  </si>
  <si>
    <t>Number of countries</t>
  </si>
  <si>
    <t>Number of individuals</t>
  </si>
  <si>
    <t xml:space="preserve">     of which in Asia and Oceania</t>
  </si>
  <si>
    <t>Asie et Océanie</t>
  </si>
  <si>
    <t>Asia and Oceania</t>
  </si>
  <si>
    <t>Group, excluding Russia and India</t>
  </si>
  <si>
    <t xml:space="preserve">     of which new hires on fixed-term contracts in France 
    (including work-study contracts)</t>
  </si>
  <si>
    <t xml:space="preserve">     dont recrutements de CDD en France 
    (contrats d'alternance inclus)</t>
  </si>
  <si>
    <t xml:space="preserve">     of which work-study participants as of 31/12 
     at Societe Generale SA in France</t>
  </si>
  <si>
    <t>Amount of chair funding</t>
  </si>
  <si>
    <t>Number of employees with access to a skills diagnostic tools 
(ACE or #Mondiag)</t>
  </si>
  <si>
    <t>Weeks</t>
  </si>
  <si>
    <t>/101</t>
  </si>
  <si>
    <t>Nombre de jeunes de moins de 26 ans recrutés 
chez Société Générale SA en France</t>
  </si>
  <si>
    <r>
      <t>Nombre minimum de congés maternité 
au sein de Société Générale SA en France</t>
    </r>
    <r>
      <rPr>
        <vertAlign val="superscript"/>
        <sz val="10"/>
        <color theme="1"/>
        <rFont val="HelveticaNeueLT Com 45 Lt"/>
      </rPr>
      <t>(6)</t>
    </r>
  </si>
  <si>
    <r>
      <t>Ratio entre la rémunération du CEO et le salaire médian 
des collaborateurs en France</t>
    </r>
    <r>
      <rPr>
        <vertAlign val="superscript"/>
        <sz val="10"/>
        <color theme="1"/>
        <rFont val="HelveticaNeueLT Com 45 Lt"/>
      </rPr>
      <t xml:space="preserve">(8) </t>
    </r>
  </si>
  <si>
    <r>
      <t>Ratio between CEO compensation and the median salary 
of employees in France</t>
    </r>
    <r>
      <rPr>
        <vertAlign val="superscript"/>
        <sz val="10"/>
        <color theme="1"/>
        <rFont val="HelveticaNeueLT Com 45 Lt"/>
      </rPr>
      <t>(8)</t>
    </r>
  </si>
  <si>
    <r>
      <t>Ratio entre la rémunération du CEO et le salaire moyen 
des collaborateurs en France</t>
    </r>
    <r>
      <rPr>
        <vertAlign val="superscript"/>
        <sz val="10"/>
        <color theme="1"/>
        <rFont val="HelveticaNeueLT Com 45 Lt"/>
      </rPr>
      <t xml:space="preserve">(8) </t>
    </r>
  </si>
  <si>
    <r>
      <t>Ratio between CEO compensation and average salary 
of employees in France</t>
    </r>
    <r>
      <rPr>
        <vertAlign val="superscript"/>
        <sz val="10"/>
        <color theme="1"/>
        <rFont val="HelveticaNeueLT Com 45 Lt"/>
      </rPr>
      <t>(8)</t>
    </r>
  </si>
  <si>
    <t>Abondements versés par l'entreprise aux fonds communs de placement 
(brut, en millions d'euros)</t>
  </si>
  <si>
    <t>Company contributions to mutual funds 
(gross, in millions of euros)</t>
  </si>
  <si>
    <t xml:space="preserve">36 : 1 </t>
  </si>
  <si>
    <t>% des salariés couverts par un protection sociale 
financée en partie par l’entreprise</t>
  </si>
  <si>
    <t>% of employees covered by social protection 
partly financed by the company</t>
  </si>
  <si>
    <t>Part des entités ayant un corps médical présent dans les locaux 
(filiales et succursales)</t>
  </si>
  <si>
    <t>Medical professionals present in the premises 
(subsidiaries and branches)</t>
  </si>
  <si>
    <t xml:space="preserve">Part des employés dans des entités disposant d’un corps médical 
dans les locaux ou ont des accords avec des organismes de santé </t>
  </si>
  <si>
    <t>Share of employees in entities with a medical profession on premises 
or have agreements with health organisations</t>
  </si>
  <si>
    <t xml:space="preserve">Part des employés dans des entités ayant des initiatives 
sur la prévention du stress </t>
  </si>
  <si>
    <t>Part des employés dans des entités ayant développé des initiatives 
pour favoriser l’usage de modes de transport alternatifs à la voiture individuelle 
pour les déplacements professionnels et les trajets domicile/travail</t>
  </si>
  <si>
    <t>Share of employees in entities that have developed initiatives 
to promote the use of alternative modes of transport 
to the private car for business trips and commuting</t>
  </si>
  <si>
    <t xml:space="preserve">Part des employés dans des entités ayant mis en place des dispositifs 
pour favoriser la pratique du sport </t>
  </si>
  <si>
    <t>Share of employees in entities that have put in place devices 
to promote the practice of sport</t>
  </si>
  <si>
    <t>Part des employés dans des entités ayant lancé des initiatives 
autour de la nutrition</t>
  </si>
  <si>
    <t>Share of employees in entities that have launched initiatives 
around nutrition</t>
  </si>
  <si>
    <t xml:space="preserve">Part des employés dans des entités ayant des mesures 
en faveur de l’équilibre entre la vie professionnelle et la vie privée </t>
  </si>
  <si>
    <t>Share of employees in entities with measures 
to balance work and private life</t>
  </si>
  <si>
    <t>Part des employés dans des entités réalisant des campagnes de prévention 
et d’information sur la santé au travail</t>
  </si>
  <si>
    <t>Share of employees in entities carrying out prevention 
and information campaigns on occupational health</t>
  </si>
  <si>
    <t>Part des employés dans des entités réalisant des campagnes de prévention
 et d’information sur la sécurité</t>
  </si>
  <si>
    <t>Share of employees in entities carrying out prevention 
and information campaigns on safety</t>
  </si>
  <si>
    <t>Agreements with employee representatives signed 
(excluding agreements on health and safety)</t>
  </si>
  <si>
    <t>Part des collaborateurs estimant que que leur management 
encourage les comportements éthiques et responsables</t>
  </si>
  <si>
    <t>Share of employees believing that their management 
encourages ethical and responsible behavior</t>
  </si>
  <si>
    <t>Part des collaborateurs se disant prêts à exercer leur droit d’alerte 
s’ils étaient témoins ou confrontés à des comportements inappropriés</t>
  </si>
  <si>
    <t>Share of employees who said they were ready to exercise their right of warning 
if they were witnesses or faced with inappropriate behavior</t>
  </si>
  <si>
    <t>Nombre de collaborateurs impliqués dans 
des initiatives solidaires proposées par le Groupe</t>
  </si>
  <si>
    <t>Amounts donated for solidarity sponsorship by the Group and its entities</t>
  </si>
  <si>
    <t>Amounts awarded for this projects since 2006</t>
  </si>
  <si>
    <t>Annual endowment for projects supported by the Foundation</t>
  </si>
  <si>
    <t>The amount for 2020 totalled EUR 50m, of which EUR 30m was earmarked for the Covid World Solidarity Programme launched by the Group in April 2020</t>
  </si>
  <si>
    <r>
      <t xml:space="preserve">Number of employees that took part in </t>
    </r>
    <r>
      <rPr>
        <i/>
        <sz val="10"/>
        <color theme="1"/>
        <rFont val="HelveticaNeueLT Com 45 Lt"/>
      </rPr>
      <t>Citizen Commitment Time</t>
    </r>
  </si>
  <si>
    <t>Countries in which Citizen Commitment Time took place</t>
  </si>
  <si>
    <t>Number of employees involved in the Group’s various solidarity initiatives</t>
  </si>
  <si>
    <t>Number of days that employees devoted to solidarity initiatives</t>
  </si>
  <si>
    <t>INVOLVMENT IN CIVIC ACTIVITIES</t>
  </si>
  <si>
    <t>SOMMAIRE</t>
  </si>
  <si>
    <t>CONTENTS</t>
  </si>
  <si>
    <t>Notations extra-financières</t>
  </si>
  <si>
    <t>Non-financial ratings</t>
  </si>
  <si>
    <t>Satisfaction et protection des clients</t>
  </si>
  <si>
    <t>Clients satisfaction and protection</t>
  </si>
  <si>
    <t xml:space="preserve">Engagements E&amp;S dans le cadre des activités du Groupe </t>
  </si>
  <si>
    <t>E&amp;S commitments in the Group's businesses activity</t>
  </si>
  <si>
    <t>Engagements E&amp;S dans le cadre d'achats du Groupe</t>
  </si>
  <si>
    <t>E&amp;S commitments as a part of Group's sourcing</t>
  </si>
  <si>
    <t>Finance durable et à impact positif</t>
  </si>
  <si>
    <t>SUSTAINABLE AND POSITIVE IMPACT FINANCE</t>
  </si>
  <si>
    <t>FINANCE DURABLE A IMPACT POSITIF</t>
  </si>
  <si>
    <t>TEAMS OF THE GROUP</t>
  </si>
  <si>
    <t>Investissement sociallement responsable (ISR)</t>
  </si>
  <si>
    <t>Socially responsible investment (SRI)</t>
  </si>
  <si>
    <t>Sustainable and positive impact finance</t>
  </si>
  <si>
    <t>Financement de l'économie réelle</t>
  </si>
  <si>
    <t>Financing real economy</t>
  </si>
  <si>
    <t>Engagement en faveur du climat</t>
  </si>
  <si>
    <t>Commitment to climate</t>
  </si>
  <si>
    <t>Réduction de l'empreinte carbone du Groupe</t>
  </si>
  <si>
    <t>Reducing the Group's carbon footprint</t>
  </si>
  <si>
    <t>Contribution au développement durable de l'Afrique</t>
  </si>
  <si>
    <t>Contribution to sustainable development of Africa</t>
  </si>
  <si>
    <t>Equipes du Groupe</t>
  </si>
  <si>
    <t>Teams of the Group</t>
  </si>
  <si>
    <t>Métiers et compétences</t>
  </si>
  <si>
    <t xml:space="preserve">Supporting changing professions </t>
  </si>
  <si>
    <t>Diversité et inclusion</t>
  </si>
  <si>
    <t>Diversity and inclusion</t>
  </si>
  <si>
    <t>Performance and rémunération</t>
  </si>
  <si>
    <t>Performance et compensation</t>
  </si>
  <si>
    <t>Santé et sécurité au travail</t>
  </si>
  <si>
    <t>Health and safety</t>
  </si>
  <si>
    <t>Culture d'entreprise et principes éthiques</t>
  </si>
  <si>
    <t>Corporate culture and ethics principles</t>
  </si>
  <si>
    <t>Engagement sociétal</t>
  </si>
  <si>
    <t>Involvment in civic activities</t>
  </si>
  <si>
    <t>Note méthodologique</t>
  </si>
  <si>
    <t>Methodology note</t>
  </si>
  <si>
    <t xml:space="preserve">Number of employees whose remuneration components are impacted by the S&amp;P Global CSA (formerly Robeco SAM) rating  </t>
  </si>
  <si>
    <t>Part des factures réglées à 30 jours en France sur l’année</t>
  </si>
  <si>
    <t>% of invoices paid in 30 days in France over the year</t>
  </si>
  <si>
    <t>Délai moyen de paiement en jours pondéré par le montant des factures en France sur l’année</t>
  </si>
  <si>
    <t>Average payment time (in days) for invoices 
in France over the year (weighted by value)</t>
  </si>
  <si>
    <r>
      <t>Part des fournisseurs sous contrat ayant eu une évaluation extra-financière réalisée par un tiers indépendant</t>
    </r>
    <r>
      <rPr>
        <vertAlign val="superscript"/>
        <sz val="10"/>
        <color theme="1"/>
        <rFont val="HelveticaNeueLT Com 45 Lt"/>
      </rPr>
      <t>(1)</t>
    </r>
  </si>
  <si>
    <r>
      <t>% of suppliers under contract evaluated for CSR by Independent Third Party</t>
    </r>
    <r>
      <rPr>
        <vertAlign val="superscript"/>
        <sz val="10"/>
        <color theme="1"/>
        <rFont val="HelveticaNeueLT Com 45 Lt"/>
      </rPr>
      <t>(1)</t>
    </r>
  </si>
  <si>
    <t>(1) Sur la base des fournisseurs disposant d’une exigence « évaluation extra-financière » dans la clause RSE.</t>
  </si>
  <si>
    <t>(1) On the basis of suppliers with an "extra-financial assessment" requirement in the CSR clause</t>
  </si>
  <si>
    <t>Pour savoir plus sur le cadre d'analyse des produits SPI, voir :  https://www.societegenerale.com/sites/default/files/documents/2021-03/Document%20d%27enregistrement%20universel%20relatif%20%C3%A0%20l%27ann%C3%A9e%202020%2C%20d%C3%A9pos%C3%A9%20le%2017%20mars%20sous%20le%20num%C3%A9ro%20D.21-0138.pdf#page=337</t>
  </si>
  <si>
    <t>For more information on SPI framework, please refer to:  https://www.societegenerale.com/sites/default/files/documents/2021-03/2021%20Universal%20Registration%20Document_1.pdf#page=337</t>
  </si>
  <si>
    <r>
      <t>Montant total de la production correspondant aux engagements de financements identifiés SPIF</t>
    </r>
    <r>
      <rPr>
        <b/>
        <i/>
        <sz val="10"/>
        <color theme="1"/>
        <rFont val="HelveticaNeueLT Com 45 Lt"/>
      </rPr>
      <t xml:space="preserve"> (Sustainable and Positive Impact Finance)</t>
    </r>
    <r>
      <rPr>
        <b/>
        <vertAlign val="superscript"/>
        <sz val="10"/>
        <color theme="1"/>
        <rFont val="HelveticaNeueLT Com 45 Lt"/>
      </rPr>
      <t>(1)</t>
    </r>
  </si>
  <si>
    <r>
      <t>Total production in SPIF-compliant financing commitments signed 
(Sustainable and Positive Impact Finance)</t>
    </r>
    <r>
      <rPr>
        <b/>
        <vertAlign val="superscript"/>
        <sz val="10"/>
        <color theme="1"/>
        <rFont val="HelveticaNeueLT Com 45 Lt"/>
      </rPr>
      <t>(1)</t>
    </r>
  </si>
  <si>
    <t>(1) Pour savoir plus sur le cadre d'analyse des produits SPIF, voir :  https://www.societegenerale.com/sites/default/files/documents/2021-03/Document%20d%27enregistrement%20universel%20relatif%20%C3%A0%20l%27ann%C3%A9e%202020%2C%20d%C3%A9pos%C3%A9%20le%2017%20mars%20sous%20le%20num%C3%A9ro%20D.21-0138.pdf#page=337</t>
  </si>
  <si>
    <t>(1) For more information on SPIF framework, please refer to:  https://www.societegenerale.com/sites/default/files/documents/2021-03/2021%20Universal%20Registration%20Document_1.pdf#page=337</t>
  </si>
  <si>
    <r>
      <t>Montant total de vente de produits d'investissements identifiés SPI (Sustainable and Positive Investments)</t>
    </r>
    <r>
      <rPr>
        <b/>
        <vertAlign val="superscript"/>
        <sz val="10"/>
        <color theme="1"/>
        <rFont val="HelveticaNeueLT Com 45 Lt"/>
      </rPr>
      <t>(2)</t>
    </r>
  </si>
  <si>
    <r>
      <t>Total sales of SPI-compliant investment products (Sustainable and Positive Investments)</t>
    </r>
    <r>
      <rPr>
        <b/>
        <vertAlign val="superscript"/>
        <sz val="10"/>
        <color theme="1"/>
        <rFont val="HelveticaNeueLT Com 45 Lt"/>
      </rPr>
      <t>(2)</t>
    </r>
  </si>
  <si>
    <r>
      <t>Montant total d'actifs sous gestion identifiés SPI</t>
    </r>
    <r>
      <rPr>
        <b/>
        <vertAlign val="superscript"/>
        <sz val="10"/>
        <color theme="1"/>
        <rFont val="HelveticaNeueLT Com 45 Lt"/>
      </rPr>
      <t>(2)</t>
    </r>
  </si>
  <si>
    <r>
      <t>Total SPI-compliant assets under management</t>
    </r>
    <r>
      <rPr>
        <b/>
        <vertAlign val="superscript"/>
        <sz val="10"/>
        <color theme="1"/>
        <rFont val="HelveticaNeueLT Com 45 Lt"/>
      </rPr>
      <t>(2)</t>
    </r>
  </si>
  <si>
    <t>Pour savoir plus sur le cadre d'analyse des produits SPI, voir :  https://www.societegenerale.com/sites/default/files/documents/2021-03/Document%20d%27enregistrement%20universel%20relatif%20%C3%A0%20l%27ann%C3%A9e%202020%2C%20d%C3%A9pos%C3%A9%20le%2017%20mars%20sous%20le%20num%C3%A9ro%20D.21-0138.pdf#page=338</t>
  </si>
  <si>
    <t>For more information on SPI framework, please refer to:  https://www.societegenerale.com/sites/default/files/documents/2021-03/2021%20Universal%20Registration%20Document_1.pdf#page=338</t>
  </si>
  <si>
    <r>
      <t>Part des investissements verts</t>
    </r>
    <r>
      <rPr>
        <vertAlign val="superscript"/>
        <sz val="10"/>
        <color theme="1"/>
        <rFont val="HelveticaNeueLT Com 45 Lt"/>
      </rPr>
      <t>(3)</t>
    </r>
    <r>
      <rPr>
        <sz val="10"/>
        <color theme="1"/>
        <rFont val="HelveticaNeueLT Com 45 Lt"/>
      </rPr>
      <t xml:space="preserve"> dans l'actif général</t>
    </r>
  </si>
  <si>
    <r>
      <t>Share of green investments</t>
    </r>
    <r>
      <rPr>
        <vertAlign val="superscript"/>
        <sz val="10"/>
        <color theme="1"/>
        <rFont val="HelveticaNeueLT Com 45 Lt"/>
      </rPr>
      <t>(3)</t>
    </r>
    <r>
      <rPr>
        <sz val="10"/>
        <color theme="1"/>
        <rFont val="HelveticaNeueLT Com 45 Lt"/>
      </rPr>
      <t xml:space="preserve"> in general assets</t>
    </r>
  </si>
  <si>
    <r>
      <t xml:space="preserve">(3) </t>
    </r>
    <r>
      <rPr>
        <i/>
        <sz val="10"/>
        <color theme="1"/>
        <rFont val="HelveticaNeueLT Com 45 Lt"/>
      </rPr>
      <t>Green bonds</t>
    </r>
    <r>
      <rPr>
        <sz val="10"/>
        <color theme="1"/>
        <rFont val="HelveticaNeueLT Com 45 Lt"/>
      </rPr>
      <t>, fonds et projects climat et transition énergétique, investissements en direct.</t>
    </r>
  </si>
  <si>
    <t>(3) Green bonds, climate and energy transition funds and projects, direct investments.</t>
  </si>
  <si>
    <t>Nominal rate and/or Fx hedges processed on certified 
Sustainable and Positive Impact Finance transactions</t>
  </si>
  <si>
    <r>
      <t xml:space="preserve">     dont objectif : 100 md EUR mobilisés pour les émissions d’obligations 
     durables</t>
    </r>
    <r>
      <rPr>
        <i/>
        <vertAlign val="superscript"/>
        <sz val="10"/>
        <color theme="1"/>
        <rFont val="HelveticaNeueLT Com 45 Lt"/>
      </rPr>
      <t>(1)</t>
    </r>
    <r>
      <rPr>
        <i/>
        <sz val="10"/>
        <color theme="1"/>
        <rFont val="HelveticaNeueLT Com 45 Lt"/>
      </rPr>
      <t xml:space="preserve"> dirigées ou co-dirigées par le Groupe</t>
    </r>
  </si>
  <si>
    <r>
      <t xml:space="preserve">     of which: EUR 100 bn contributed to sustainable bond</t>
    </r>
    <r>
      <rPr>
        <i/>
        <vertAlign val="superscript"/>
        <sz val="10"/>
        <color theme="1"/>
        <rFont val="HelveticaNeueLT Com 45 Lt"/>
      </rPr>
      <t xml:space="preserve">(1) </t>
    </r>
    <r>
      <rPr>
        <i/>
        <sz val="10"/>
        <color theme="1"/>
        <rFont val="HelveticaNeueLT Com 45 Lt"/>
      </rPr>
      <t>issues 
     led or co-led by the Group</t>
    </r>
  </si>
  <si>
    <t>(1) Sustainable bonds include both green bonds and sustainability bonds (as defined by the ICMA guidelines and the EU’s GBS).</t>
  </si>
  <si>
    <t>(1) Les obligations durables comprennent les obligations vertes (Green Bonds) et durables (Sustainability Bonds) (telles que définies par les directives de l'ICMA et le GBS de l'UE).</t>
  </si>
  <si>
    <t>*Donnée sur 6 mois pour 2019 et 2020</t>
  </si>
  <si>
    <t>* 6 months data for 2019 and 2020</t>
  </si>
  <si>
    <t>Objectif : réduction de 25% des émissions de GES à 2020 
par rapport à 2014</t>
  </si>
  <si>
    <t>Target: to reduce GHG emissions in 2020 
compared with 2014</t>
  </si>
  <si>
    <t>Emissions de Gaz à Effet de Serre (GES) évitées grâce à la taxe carbone interne, depuis 2012</t>
  </si>
  <si>
    <r>
      <t>Millions of m</t>
    </r>
    <r>
      <rPr>
        <vertAlign val="superscript"/>
        <sz val="10"/>
        <color theme="1"/>
        <rFont val="HelveticaNeueLT Com 45 Lt"/>
      </rPr>
      <t>3</t>
    </r>
  </si>
  <si>
    <t xml:space="preserve"> Téraoctets*</t>
  </si>
  <si>
    <t>Terabytes*</t>
  </si>
  <si>
    <t>*1 Téraoctet (To) = 1 000 000 000 000 octets</t>
  </si>
  <si>
    <t>*1 Terabyte (To) = 1,000,000,000 bytes</t>
  </si>
  <si>
    <r>
      <t>Emissions de CO</t>
    </r>
    <r>
      <rPr>
        <vertAlign val="subscript"/>
        <sz val="10"/>
        <color theme="1"/>
        <rFont val="HelveticaNeueLT Com 45 Lt"/>
      </rPr>
      <t>2</t>
    </r>
    <r>
      <rPr>
        <sz val="10"/>
        <color theme="1"/>
        <rFont val="HelveticaNeueLT Com 45 Lt"/>
      </rPr>
      <t xml:space="preserve"> provenant des déplacements professionnels 
tous types de transports (avec changement de méthode)*</t>
    </r>
  </si>
  <si>
    <r>
      <t>CO</t>
    </r>
    <r>
      <rPr>
        <vertAlign val="subscript"/>
        <sz val="10"/>
        <color theme="1"/>
        <rFont val="HelveticaNeueLT Com 45 Lt"/>
      </rPr>
      <t>2</t>
    </r>
    <r>
      <rPr>
        <sz val="10"/>
        <color theme="1"/>
        <rFont val="HelveticaNeueLT Com 45 Lt"/>
      </rPr>
      <t xml:space="preserve"> emissions from all types of transport (methodological changes integrated)*</t>
    </r>
  </si>
  <si>
    <t>*Information sur le changement de méthode est disponible ici:  https://www.societegenerale.com/sites/default/files/documents/2021-03/Document%20d%27enregistrement%20universel%20relatif%20%C3%A0%20l%27ann%C3%A9e%202020%2C%20d%C3%A9pos%C3%A9%20le%2017%20mars%20sous%20le%20num%C3%A9ro%20D.21-0138.pdf#page=335</t>
  </si>
  <si>
    <t>*Information on methodological changements is available here: https://www.societegenerale.com/sites/default/files/documents/2021-03/2021%20Universal%20Registration%20Document_1.pdf#page=335</t>
  </si>
  <si>
    <r>
      <t>Consommation totale de papier</t>
    </r>
    <r>
      <rPr>
        <vertAlign val="superscript"/>
        <sz val="10"/>
        <color theme="1"/>
        <rFont val="HelveticaNeueLT Com 45 Lt"/>
      </rPr>
      <t>(2)</t>
    </r>
  </si>
  <si>
    <r>
      <t>Total paper consumption</t>
    </r>
    <r>
      <rPr>
        <vertAlign val="superscript"/>
        <sz val="10"/>
        <color theme="1"/>
        <rFont val="HelveticaNeueLT Com 45 Lt"/>
      </rPr>
      <t>(2)</t>
    </r>
  </si>
  <si>
    <r>
      <t>SCOPE 1</t>
    </r>
    <r>
      <rPr>
        <vertAlign val="superscript"/>
        <sz val="10"/>
        <color theme="1"/>
        <rFont val="HelveticaNeueLT Com 45 Lt"/>
      </rPr>
      <t>(3)</t>
    </r>
  </si>
  <si>
    <r>
      <t>SCOPE 2</t>
    </r>
    <r>
      <rPr>
        <vertAlign val="superscript"/>
        <sz val="10"/>
        <color theme="1"/>
        <rFont val="HelveticaNeueLT Com 45 Lt"/>
      </rPr>
      <t>(4)</t>
    </r>
  </si>
  <si>
    <r>
      <t>SCOPE 3</t>
    </r>
    <r>
      <rPr>
        <vertAlign val="superscript"/>
        <sz val="10"/>
        <color theme="1"/>
        <rFont val="HelveticaNeueLT Com 45 Lt"/>
      </rPr>
      <t>(5)</t>
    </r>
  </si>
  <si>
    <t>(2) Inclut le papier de bureau, les documents destinés à la clientèle, les enveloppes, les relevés de comptes et les autres types de papier.</t>
  </si>
  <si>
    <t>(2) Includes office paper, documents for customers, envelopes, account statements and other types of paper.</t>
  </si>
  <si>
    <t xml:space="preserve">(5) La variation de volume est due à la suppression et/ou à la suspension de certains programmes. En 2018, les programmes WILL, LEAD et EVE ne sont pas comptabilisés dans le calcul. En 2019, les programmes non comptabilisés sont : DRIVE, GROW et WILL.
En 2020, transformation certains programmes en version distancielle. </t>
  </si>
  <si>
    <t>(5) The variation in volume is due to the deletion and/or suspension of certain programs. In 2018, the WILL, LEAD and EVE programs are not included in the calculation. In 2019, the programmes not accounted for are : DRIVE, GROW and WILL. By 2020, some programs will be transformed into a distance version.</t>
  </si>
  <si>
    <t>(7) Pour plus de détail  voir Rapport : Diversité et inclusion.</t>
  </si>
  <si>
    <t>Nombre de collaborateurs en situation de handicap*</t>
  </si>
  <si>
    <t>Nulber of employees with disabilities*</t>
  </si>
  <si>
    <t>*La donnée de 2020 correspond au périmètre SGPM</t>
  </si>
  <si>
    <t>*2020 data on SGPM scope</t>
  </si>
  <si>
    <t>Taux d'absentéisme* global</t>
  </si>
  <si>
    <t>Overall absenteeism rate*</t>
  </si>
  <si>
    <t>*La définition est disponible ici (Les périmètres et règles de calcul des indicateurs sociaux) : 
https://www.societegenerale.com/sites/default/files/documents/2021-03/Document%20d%27enregistrement%20universel%20relatif%20%C3%A0%20l%27ann%C3%A9e%202020%2C%20d%C3%A9pos%C3%A9%20le%2017%20mars%20sous%20le%20num%C3%A9ro%20D.21-0138.pdf#page=334</t>
  </si>
  <si>
    <t>*The definition is available here (Scope and rules for calculating employement related indicators): https://www.societegenerale.com/sites/default/files/documents/2021-03/2021%20Universal%20Registration%20Document_1.pdf#page=334</t>
  </si>
  <si>
    <t>(3) Le Scope 1 couvre les émissions directes liées à la consommation d’énergie (gaz et fioul) et les émissions fugitives de gaz fluorés; (en utilisant les facteurs d’émissions de l’ADEME).</t>
  </si>
  <si>
    <t xml:space="preserve">(3) Scope 1 covers direct emissions related to energy consumption (gas and fuel oil) and fugitive emissions of fluorinated gases; (using the ADEME emissions factors). </t>
  </si>
  <si>
    <t xml:space="preserve">(4) Scope 2 covers indirect emissions related to energy consumption (external electricity, steam and chilled water); (Using the IEA emissions factors). </t>
  </si>
  <si>
    <t>(4) Le Scope 2 couvre les émissions indirectes liées à la consommation d’énergie (électricité externe, vapeur et eau réfrigérée); (Utilisation des facteurs d’émissions de l’AIE).</t>
  </si>
  <si>
    <t>(5) Le Scope 3 couvre les émissions de GES provenant de :
• toute la consommation de papier de bureau (en utilisant les facteurs d’émissions de l’ADEME) ;
• voyages d’affaires (utilisation des facteurs d’émissions DEFRA RF pour les avions – court, moyen et long-courriers, pour les classes économique et affaire; en fonction des facteurs d’émissions de l’AIE pour le train; Utilisation des facteurs d’émissions de carbone de base pour les voitures - super carburant, diesel, GPL et GNL ) ;
• le transport de marchandises (les fournisseurs nous ont indiqué directement les émissions attribuées au Groupe; cela concerne le transport bancaire (courrier et colis), le transport de fonds et le transport de déménagement) ;
• les déchets (en utilisant les facteurs d’émissions de carbone de base pour chaque catégorie de déchets – papier, DEEE, bois, plastique, carton, verre, meubles, métal et nourriture) ;
• la consommation d’énergie des data centres français depuis 2017.</t>
  </si>
  <si>
    <t xml:space="preserve">(5) Scope 3 covers GHG emissions from 
•	all office paper consumption (Using the ADEME emissions factors),  
•	business travel (Using the DEFRA RF emissions factors for plane – Short, medium and long haul for economy and business class; based on the IEA emissions factors for train; Using the Base Carbone emissions factors for cars - super-fuel, diesel, LPG and LNG ),  
•	freight transport, (Suppliers gave us directly the emissions attributed for the Company; covering banking transportation (mail and parcels), cash transportation and transportation due to relocation) 
•	waste (Using the Base Carbone emissions factors for each waste category – paper, WEEE, wood, plastics, cardboards, glass, furnitures, metal and food) 
•	energy consumption of French data centres since 2017.  </t>
  </si>
  <si>
    <t>En 2020, ce montant est de 50 millions d'euros, dont 30 millions sont issus de Programme de Solidarité Mondial Covid, déclenché par le Grpoupe en avril 2020.</t>
  </si>
  <si>
    <r>
      <t>Au 1</t>
    </r>
    <r>
      <rPr>
        <vertAlign val="superscript"/>
        <sz val="10"/>
        <color theme="1"/>
        <rFont val="HelveticaNeueLT Com 45 Lt"/>
      </rPr>
      <t>er</t>
    </r>
    <r>
      <rPr>
        <sz val="10"/>
        <color theme="1"/>
        <rFont val="HelveticaNeueLT Com 45 Lt"/>
      </rPr>
      <t xml:space="preserve"> mars 2021, 97 052 personnes ont complété le module Code de conduite. Campagne en cours, se termine mi-mai. </t>
    </r>
  </si>
  <si>
    <t>As of March 1, 2021, 97,052 people have completed the Code of Conduct module. Campaign in progress, ends mid-May.</t>
  </si>
  <si>
    <t xml:space="preserve"> Les données 2020 correspondent au périmètre France.</t>
  </si>
  <si>
    <t>The 2020 data correspond to the Scope France.</t>
  </si>
  <si>
    <t>Cet évènement n'a pas eu lieu en 2020 en raison 
de la crise sanitaire de la Covid-19.</t>
  </si>
  <si>
    <t>This event did not take place in 2020 due to the Covid-19 health crisis.</t>
  </si>
  <si>
    <t>Carbon Disclosure Project (CDP)</t>
  </si>
  <si>
    <t>2020: EUR 82 bn (with double counting outstanding ESG)</t>
  </si>
  <si>
    <t>En 2020 : 82 Md EUR (avec double comptage encours ESG)</t>
  </si>
  <si>
    <t xml:space="preserve">Files supported by the platforms for amicable negotiation </t>
  </si>
  <si>
    <t xml:space="preserve">     % of clients returning to a sound financial footing</t>
  </si>
  <si>
    <t>Renewable electricity consumption</t>
  </si>
  <si>
    <t>Renewable electricity generation (solar) and consumption</t>
  </si>
  <si>
    <t>Non renewable electricity consumption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</si>
</sst>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_€_-;\-* #,##0.00\ _€_-;_-* &quot;-&quot;??\ _€_-;_-@_-"/>
    <numFmt numFmtId="165" formatCode="#,##0.0"/>
    <numFmt numFmtId="166" formatCode="#,##0_ ;\-#,##0\ "/>
    <numFmt numFmtId="167" formatCode="#,##0.0_ ;\-#,##0.0\ "/>
    <numFmt numFmtId="168" formatCode="0.0%"/>
    <numFmt numFmtId="169" formatCode="_-* #,##0\ _€_-;\-* #,##0\ _€_-;_-* &quot;-&quot;??\ _€_-;_-@_-"/>
  </numFmts>
  <fonts count="25">
    <font>
      <sz val="11"/>
      <color theme="1"/>
      <name val="Calibri"/>
      <family val="2"/>
      <scheme val="minor"/>
    </font>
    <font>
      <sz val="11"/>
      <color theme="1"/>
      <name val="Calibri"/>
      <family val="2"/>
      <scheme val="minor"/>
    </font>
    <font>
      <b/>
      <sz val="12"/>
      <color theme="0"/>
      <name val="Arial"/>
      <family val="2"/>
    </font>
    <font>
      <sz val="10"/>
      <name val="Arial"/>
      <family val="2"/>
    </font>
    <font>
      <sz val="10"/>
      <name val="HelveticaNeueLT Com 45 Lt"/>
    </font>
    <font>
      <sz val="10"/>
      <color theme="1"/>
      <name val="HelveticaNeueLT Com 45 Lt"/>
    </font>
    <font>
      <b/>
      <sz val="10"/>
      <color theme="1"/>
      <name val="HelveticaNeueLT Com 45 Lt"/>
    </font>
    <font>
      <b/>
      <sz val="10"/>
      <name val="HelveticaNeueLT Com 45 Lt"/>
    </font>
    <font>
      <i/>
      <sz val="10"/>
      <name val="HelveticaNeueLT Com 45 Lt"/>
    </font>
    <font>
      <i/>
      <sz val="10"/>
      <color rgb="FF000000"/>
      <name val="HelveticaNeueLT Com 45 Lt"/>
    </font>
    <font>
      <b/>
      <i/>
      <sz val="10"/>
      <color theme="1"/>
      <name val="HelveticaNeueLT Com 45 Lt"/>
    </font>
    <font>
      <i/>
      <sz val="10"/>
      <color theme="1"/>
      <name val="HelveticaNeueLT Com 45 Lt"/>
    </font>
    <font>
      <vertAlign val="superscript"/>
      <sz val="10"/>
      <color theme="1"/>
      <name val="HelveticaNeueLT Com 45 Lt"/>
    </font>
    <font>
      <i/>
      <vertAlign val="superscript"/>
      <sz val="10"/>
      <color theme="1"/>
      <name val="HelveticaNeueLT Com 45 Lt"/>
    </font>
    <font>
      <sz val="10"/>
      <color rgb="FF000000"/>
      <name val="HelveticaNeueLT Com 45 Lt"/>
    </font>
    <font>
      <vertAlign val="subscript"/>
      <sz val="10"/>
      <color theme="1"/>
      <name val="HelveticaNeueLT Com 45 Lt"/>
    </font>
    <font>
      <vertAlign val="subscript"/>
      <sz val="10"/>
      <name val="HelveticaNeueLT Com 45 Lt"/>
    </font>
    <font>
      <sz val="10"/>
      <color rgb="FFFF0000"/>
      <name val="HelveticaNeueLT Com 45 Lt"/>
    </font>
    <font>
      <b/>
      <sz val="11"/>
      <color theme="1"/>
      <name val="Calibri"/>
      <family val="2"/>
      <scheme val="minor"/>
    </font>
    <font>
      <sz val="8"/>
      <name val="Calibri"/>
      <family val="2"/>
      <scheme val="minor"/>
    </font>
    <font>
      <b/>
      <sz val="14"/>
      <color theme="0"/>
      <name val="HelveticaNeueLT Com 45 Lt"/>
    </font>
    <font>
      <b/>
      <u/>
      <sz val="10"/>
      <color theme="1"/>
      <name val="HelveticaNeueLT Com 45 Lt"/>
    </font>
    <font>
      <b/>
      <vertAlign val="superscript"/>
      <sz val="10"/>
      <color theme="1"/>
      <name val="HelveticaNeueLT Com 45 Lt"/>
    </font>
    <font>
      <i/>
      <sz val="10"/>
      <color theme="1"/>
      <name val="HelveticaNeueLT Com 45 Lt"/>
      <family val="2"/>
    </font>
    <font>
      <sz val="10"/>
      <color theme="1"/>
      <name val="HelveticaNeueLT Com 45 Lt"/>
      <family val="2"/>
    </font>
  </fonts>
  <fills count="18">
    <fill>
      <patternFill patternType="none"/>
    </fill>
    <fill>
      <patternFill patternType="gray125"/>
    </fill>
    <fill>
      <patternFill patternType="solid">
        <fgColor theme="0"/>
        <bgColor indexed="64"/>
      </patternFill>
    </fill>
    <fill>
      <patternFill patternType="solid">
        <fgColor rgb="FFFEDEE8"/>
        <bgColor indexed="64"/>
      </patternFill>
    </fill>
    <fill>
      <patternFill patternType="solid">
        <fgColor rgb="FFFFFFFF"/>
        <bgColor rgb="FF000000"/>
      </patternFill>
    </fill>
    <fill>
      <patternFill patternType="solid">
        <fgColor rgb="FFF2E2EE"/>
        <bgColor indexed="64"/>
      </patternFill>
    </fill>
    <fill>
      <patternFill patternType="solid">
        <fgColor rgb="FFC00000"/>
        <bgColor indexed="64"/>
      </patternFill>
    </fill>
    <fill>
      <patternFill patternType="solid">
        <fgColor theme="0" tint="-0.34998626667073579"/>
        <bgColor indexed="64"/>
      </patternFill>
    </fill>
    <fill>
      <patternFill patternType="solid">
        <fgColor theme="2" tint="-0.249977111117893"/>
        <bgColor indexed="64"/>
      </patternFill>
    </fill>
    <fill>
      <patternFill patternType="solid">
        <fgColor theme="2" tint="0.79998168889431442"/>
        <bgColor indexed="64"/>
      </patternFill>
    </fill>
    <fill>
      <patternFill patternType="solid">
        <fgColor theme="2" tint="-0.499984740745262"/>
        <bgColor indexed="64"/>
      </patternFill>
    </fill>
    <fill>
      <patternFill patternType="solid">
        <fgColor theme="8" tint="-0.249977111117893"/>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7" tint="-0.249977111117893"/>
        <bgColor indexed="64"/>
      </patternFill>
    </fill>
    <fill>
      <patternFill patternType="solid">
        <fgColor theme="6" tint="-0.249977111117893"/>
        <bgColor indexed="64"/>
      </patternFill>
    </fill>
    <fill>
      <patternFill patternType="solid">
        <fgColor theme="0" tint="-4.9989318521683403E-2"/>
        <bgColor rgb="FF000000"/>
      </patternFill>
    </fill>
    <fill>
      <patternFill patternType="solid">
        <fgColor theme="9" tint="-0.499984740745262"/>
        <bgColor indexed="64"/>
      </patternFill>
    </fill>
  </fills>
  <borders count="20">
    <border>
      <left/>
      <right/>
      <top/>
      <bottom/>
      <diagonal/>
    </border>
    <border>
      <left/>
      <right/>
      <top/>
      <bottom style="thin">
        <color rgb="FFC80745"/>
      </bottom>
      <diagonal/>
    </border>
    <border>
      <left/>
      <right/>
      <top style="thin">
        <color rgb="FFC80745"/>
      </top>
      <bottom style="thin">
        <color rgb="FFC80745"/>
      </bottom>
      <diagonal/>
    </border>
    <border>
      <left/>
      <right/>
      <top style="thin">
        <color rgb="FFC80745"/>
      </top>
      <bottom style="medium">
        <color rgb="FFC80745"/>
      </bottom>
      <diagonal/>
    </border>
    <border>
      <left/>
      <right/>
      <top style="medium">
        <color rgb="FFC80745"/>
      </top>
      <bottom style="thin">
        <color rgb="FFC80745"/>
      </bottom>
      <diagonal/>
    </border>
    <border>
      <left/>
      <right/>
      <top style="thin">
        <color rgb="FFC80745"/>
      </top>
      <bottom/>
      <diagonal/>
    </border>
    <border>
      <left/>
      <right/>
      <top style="thin">
        <color rgb="FFC80745"/>
      </top>
      <bottom style="medium">
        <color theme="2"/>
      </bottom>
      <diagonal/>
    </border>
    <border>
      <left/>
      <right/>
      <top/>
      <bottom style="thin">
        <color theme="2" tint="-0.499984740745262"/>
      </bottom>
      <diagonal/>
    </border>
    <border>
      <left/>
      <right/>
      <top style="thin">
        <color theme="2" tint="-0.499984740745262"/>
      </top>
      <bottom style="thin">
        <color theme="2" tint="-0.499984740745262"/>
      </bottom>
      <diagonal/>
    </border>
    <border>
      <left/>
      <right/>
      <top style="thin">
        <color theme="2" tint="-0.499984740745262"/>
      </top>
      <bottom style="medium">
        <color theme="2" tint="-0.499984740745262"/>
      </bottom>
      <diagonal/>
    </border>
    <border>
      <left/>
      <right/>
      <top style="thin">
        <color theme="8" tint="0.39994506668294322"/>
      </top>
      <bottom style="thin">
        <color theme="8" tint="0.39994506668294322"/>
      </bottom>
      <diagonal/>
    </border>
    <border>
      <left/>
      <right/>
      <top style="thin">
        <color theme="8" tint="0.39994506668294322"/>
      </top>
      <bottom style="medium">
        <color theme="8" tint="0.39991454817346722"/>
      </bottom>
      <diagonal/>
    </border>
    <border>
      <left/>
      <right/>
      <top style="thin">
        <color theme="5" tint="0.59996337778862885"/>
      </top>
      <bottom style="thin">
        <color theme="5" tint="0.59996337778862885"/>
      </bottom>
      <diagonal/>
    </border>
    <border>
      <left/>
      <right/>
      <top style="thin">
        <color theme="5" tint="0.59996337778862885"/>
      </top>
      <bottom style="medium">
        <color theme="5" tint="0.59996337778862885"/>
      </bottom>
      <diagonal/>
    </border>
    <border>
      <left/>
      <right/>
      <top style="thin">
        <color rgb="FFC00000"/>
      </top>
      <bottom style="thin">
        <color rgb="FFC00000"/>
      </bottom>
      <diagonal/>
    </border>
    <border>
      <left/>
      <right/>
      <top style="thin">
        <color rgb="FFC00000"/>
      </top>
      <bottom style="medium">
        <color rgb="FFC00000"/>
      </bottom>
      <diagonal/>
    </border>
    <border>
      <left/>
      <right/>
      <top/>
      <bottom style="thin">
        <color rgb="FFC00000"/>
      </bottom>
      <diagonal/>
    </border>
    <border>
      <left/>
      <right/>
      <top/>
      <bottom style="thin">
        <color theme="6" tint="-0.24994659260841701"/>
      </bottom>
      <diagonal/>
    </border>
    <border>
      <left/>
      <right/>
      <top/>
      <bottom style="thin">
        <color theme="5" tint="0.59996337778862885"/>
      </bottom>
      <diagonal/>
    </border>
    <border>
      <left/>
      <right/>
      <top style="thin">
        <color rgb="FFC80745"/>
      </top>
      <bottom style="thin">
        <color rgb="FFC00000"/>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xf numFmtId="164" fontId="1" fillId="0" borderId="0" applyFont="0" applyFill="0" applyBorder="0" applyAlignment="0" applyProtection="0"/>
  </cellStyleXfs>
  <cellXfs count="316">
    <xf numFmtId="0" fontId="0" fillId="0" borderId="0" xfId="0"/>
    <xf numFmtId="0" fontId="0" fillId="2" borderId="0" xfId="0" applyFill="1"/>
    <xf numFmtId="0" fontId="5" fillId="2" borderId="2" xfId="0" applyFont="1" applyFill="1" applyBorder="1" applyAlignment="1">
      <alignment horizontal="center" vertical="center"/>
    </xf>
    <xf numFmtId="3" fontId="6" fillId="2" borderId="2" xfId="1" applyNumberFormat="1" applyFont="1" applyFill="1" applyBorder="1" applyAlignment="1">
      <alignment horizontal="center" vertical="center"/>
    </xf>
    <xf numFmtId="0" fontId="6" fillId="2" borderId="2" xfId="0" applyFont="1" applyFill="1" applyBorder="1" applyAlignment="1">
      <alignment vertical="center" wrapText="1"/>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3" fontId="6" fillId="2" borderId="4" xfId="1" applyNumberFormat="1" applyFont="1" applyFill="1" applyBorder="1" applyAlignment="1">
      <alignment horizontal="center" vertical="center"/>
    </xf>
    <xf numFmtId="165" fontId="6" fillId="3" borderId="2" xfId="1" applyNumberFormat="1" applyFont="1" applyFill="1" applyBorder="1" applyAlignment="1">
      <alignment horizontal="center" vertical="center"/>
    </xf>
    <xf numFmtId="165" fontId="6" fillId="2" borderId="2" xfId="1" applyNumberFormat="1" applyFont="1" applyFill="1" applyBorder="1" applyAlignment="1">
      <alignment horizontal="center" vertical="center"/>
    </xf>
    <xf numFmtId="0" fontId="14" fillId="0" borderId="3" xfId="0" applyFont="1" applyFill="1" applyBorder="1" applyAlignment="1">
      <alignment horizontal="center" vertical="center"/>
    </xf>
    <xf numFmtId="0" fontId="5" fillId="2" borderId="4" xfId="0" applyFont="1" applyFill="1" applyBorder="1" applyAlignment="1">
      <alignment horizontal="center" vertical="center"/>
    </xf>
    <xf numFmtId="0" fontId="11" fillId="2" borderId="2" xfId="0" applyFont="1" applyFill="1" applyBorder="1" applyAlignment="1">
      <alignment horizontal="center" vertical="center"/>
    </xf>
    <xf numFmtId="3" fontId="5" fillId="2" borderId="2" xfId="1" applyNumberFormat="1" applyFont="1" applyFill="1" applyBorder="1" applyAlignment="1">
      <alignment horizontal="center" vertical="center"/>
    </xf>
    <xf numFmtId="3" fontId="6" fillId="3" borderId="2" xfId="1" applyNumberFormat="1" applyFont="1" applyFill="1" applyBorder="1" applyAlignment="1">
      <alignment horizontal="center" vertical="center"/>
    </xf>
    <xf numFmtId="166" fontId="11" fillId="2" borderId="2" xfId="1" applyNumberFormat="1" applyFont="1" applyFill="1" applyBorder="1" applyAlignment="1">
      <alignment horizontal="center" vertical="center"/>
    </xf>
    <xf numFmtId="165" fontId="6" fillId="2" borderId="4" xfId="1" applyNumberFormat="1" applyFont="1" applyFill="1" applyBorder="1" applyAlignment="1">
      <alignment horizontal="center" vertical="center"/>
    </xf>
    <xf numFmtId="165" fontId="6" fillId="2" borderId="2" xfId="1" quotePrefix="1" applyNumberFormat="1" applyFont="1" applyFill="1" applyBorder="1" applyAlignment="1">
      <alignment horizontal="center" vertical="center"/>
    </xf>
    <xf numFmtId="165" fontId="6" fillId="3" borderId="2" xfId="1" quotePrefix="1" applyNumberFormat="1" applyFont="1" applyFill="1" applyBorder="1" applyAlignment="1">
      <alignment horizontal="center" vertical="center"/>
    </xf>
    <xf numFmtId="3" fontId="6" fillId="2" borderId="2" xfId="1" quotePrefix="1" applyNumberFormat="1" applyFont="1" applyFill="1" applyBorder="1" applyAlignment="1">
      <alignment horizontal="center" vertical="center"/>
    </xf>
    <xf numFmtId="3" fontId="6" fillId="3" borderId="2" xfId="1" quotePrefix="1" applyNumberFormat="1" applyFont="1" applyFill="1" applyBorder="1" applyAlignment="1">
      <alignment horizontal="center" vertical="center"/>
    </xf>
    <xf numFmtId="3" fontId="6" fillId="2" borderId="1" xfId="1" applyNumberFormat="1" applyFont="1" applyFill="1" applyBorder="1" applyAlignment="1">
      <alignment horizontal="center" vertical="center"/>
    </xf>
    <xf numFmtId="3" fontId="6" fillId="3" borderId="1" xfId="1" applyNumberFormat="1" applyFont="1" applyFill="1" applyBorder="1" applyAlignment="1">
      <alignment horizontal="center" vertical="center"/>
    </xf>
    <xf numFmtId="3" fontId="7" fillId="2" borderId="2" xfId="3" applyNumberFormat="1" applyFont="1" applyFill="1" applyBorder="1" applyAlignment="1">
      <alignment horizontal="center" vertical="center" wrapText="1"/>
    </xf>
    <xf numFmtId="3" fontId="7" fillId="3" borderId="2" xfId="3" applyNumberFormat="1" applyFont="1" applyFill="1" applyBorder="1" applyAlignment="1">
      <alignment horizontal="center" vertical="center" wrapText="1"/>
    </xf>
    <xf numFmtId="9" fontId="6" fillId="2" borderId="2" xfId="2" applyFont="1" applyFill="1" applyBorder="1" applyAlignment="1">
      <alignment horizontal="center" vertical="center"/>
    </xf>
    <xf numFmtId="168" fontId="6" fillId="3" borderId="3" xfId="2" applyNumberFormat="1" applyFont="1" applyFill="1" applyBorder="1" applyAlignment="1">
      <alignment horizontal="center" vertical="center"/>
    </xf>
    <xf numFmtId="0" fontId="5" fillId="2" borderId="0" xfId="0" applyFont="1" applyFill="1" applyBorder="1" applyAlignment="1">
      <alignment horizontal="center" vertical="center"/>
    </xf>
    <xf numFmtId="0" fontId="5" fillId="2" borderId="1" xfId="0" applyFont="1" applyFill="1" applyBorder="1" applyAlignment="1">
      <alignment vertical="center" wrapText="1"/>
    </xf>
    <xf numFmtId="0" fontId="5" fillId="2" borderId="1" xfId="0" applyFont="1" applyFill="1" applyBorder="1" applyAlignment="1">
      <alignment horizontal="center" vertical="center"/>
    </xf>
    <xf numFmtId="0" fontId="5" fillId="2" borderId="2" xfId="0" applyFont="1" applyFill="1" applyBorder="1" applyAlignment="1">
      <alignment vertical="center" wrapText="1"/>
    </xf>
    <xf numFmtId="0" fontId="5" fillId="2" borderId="2" xfId="0" applyFont="1" applyFill="1" applyBorder="1" applyAlignment="1">
      <alignment horizontal="center" vertical="center" wrapText="1"/>
    </xf>
    <xf numFmtId="0" fontId="11" fillId="2" borderId="2" xfId="0" applyFont="1" applyFill="1" applyBorder="1" applyAlignment="1">
      <alignment vertical="center" wrapText="1"/>
    </xf>
    <xf numFmtId="165" fontId="6" fillId="2" borderId="1" xfId="1" quotePrefix="1" applyNumberFormat="1" applyFont="1" applyFill="1" applyBorder="1" applyAlignment="1">
      <alignment horizontal="center" vertical="center"/>
    </xf>
    <xf numFmtId="0" fontId="14" fillId="0" borderId="2" xfId="0" applyFont="1" applyFill="1" applyBorder="1" applyAlignment="1">
      <alignment horizontal="center" vertical="center"/>
    </xf>
    <xf numFmtId="165" fontId="6" fillId="3" borderId="1" xfId="0" applyNumberFormat="1" applyFont="1" applyFill="1" applyBorder="1" applyAlignment="1">
      <alignment horizontal="center" vertical="center"/>
    </xf>
    <xf numFmtId="165" fontId="6" fillId="3" borderId="1" xfId="1" quotePrefix="1" applyNumberFormat="1" applyFont="1" applyFill="1" applyBorder="1" applyAlignment="1">
      <alignment horizontal="center" vertical="center"/>
    </xf>
    <xf numFmtId="0" fontId="14" fillId="4" borderId="2" xfId="0" applyFont="1" applyFill="1" applyBorder="1" applyAlignment="1">
      <alignment horizontal="center" vertical="center"/>
    </xf>
    <xf numFmtId="3" fontId="6" fillId="3" borderId="1" xfId="0" applyNumberFormat="1" applyFont="1" applyFill="1" applyBorder="1" applyAlignment="1">
      <alignment horizontal="center" vertical="center"/>
    </xf>
    <xf numFmtId="3" fontId="6" fillId="3" borderId="2" xfId="0" applyNumberFormat="1" applyFont="1" applyFill="1" applyBorder="1" applyAlignment="1">
      <alignment horizontal="center" vertical="center"/>
    </xf>
    <xf numFmtId="0" fontId="5" fillId="2" borderId="3" xfId="0" applyFont="1" applyFill="1" applyBorder="1" applyAlignment="1">
      <alignment horizontal="center" vertical="center"/>
    </xf>
    <xf numFmtId="0" fontId="5" fillId="2" borderId="3" xfId="0" applyFont="1" applyFill="1" applyBorder="1" applyAlignment="1">
      <alignment vertical="center" wrapText="1"/>
    </xf>
    <xf numFmtId="3" fontId="6" fillId="2" borderId="3" xfId="1" applyNumberFormat="1" applyFont="1" applyFill="1" applyBorder="1" applyAlignment="1">
      <alignment horizontal="center" vertical="center"/>
    </xf>
    <xf numFmtId="165" fontId="6" fillId="2" borderId="1" xfId="1" applyNumberFormat="1" applyFont="1" applyFill="1" applyBorder="1" applyAlignment="1">
      <alignment horizontal="center" vertical="center"/>
    </xf>
    <xf numFmtId="165" fontId="6" fillId="3" borderId="1" xfId="1" applyNumberFormat="1" applyFont="1" applyFill="1" applyBorder="1" applyAlignment="1">
      <alignment horizontal="center" vertical="center"/>
    </xf>
    <xf numFmtId="9" fontId="6" fillId="3" borderId="2" xfId="2" applyFont="1" applyFill="1" applyBorder="1" applyAlignment="1">
      <alignment horizontal="center" vertical="center"/>
    </xf>
    <xf numFmtId="9" fontId="6" fillId="3" borderId="2" xfId="2" applyNumberFormat="1" applyFont="1" applyFill="1" applyBorder="1" applyAlignment="1">
      <alignment horizontal="center" vertical="center"/>
    </xf>
    <xf numFmtId="3" fontId="6" fillId="2" borderId="2" xfId="2" applyNumberFormat="1" applyFont="1" applyFill="1" applyBorder="1" applyAlignment="1">
      <alignment horizontal="center" vertical="center"/>
    </xf>
    <xf numFmtId="3" fontId="6" fillId="3" borderId="2" xfId="2" applyNumberFormat="1" applyFont="1" applyFill="1" applyBorder="1" applyAlignment="1">
      <alignment horizontal="center" vertical="center"/>
    </xf>
    <xf numFmtId="168" fontId="6" fillId="2" borderId="3" xfId="2" applyNumberFormat="1" applyFont="1" applyFill="1" applyBorder="1" applyAlignment="1">
      <alignment horizontal="center" vertical="center"/>
    </xf>
    <xf numFmtId="0" fontId="5" fillId="2" borderId="5" xfId="0" applyFont="1" applyFill="1" applyBorder="1" applyAlignment="1">
      <alignment horizontal="center" vertical="center"/>
    </xf>
    <xf numFmtId="0" fontId="14" fillId="4" borderId="2" xfId="0" applyFont="1" applyFill="1" applyBorder="1" applyAlignment="1">
      <alignment vertical="center" wrapText="1"/>
    </xf>
    <xf numFmtId="165" fontId="6" fillId="2" borderId="1" xfId="0" applyNumberFormat="1" applyFont="1" applyFill="1" applyBorder="1" applyAlignment="1">
      <alignment horizontal="center" vertical="center"/>
    </xf>
    <xf numFmtId="3" fontId="6" fillId="2" borderId="1" xfId="0" applyNumberFormat="1" applyFont="1" applyFill="1" applyBorder="1" applyAlignment="1">
      <alignment horizontal="center" vertical="center"/>
    </xf>
    <xf numFmtId="3" fontId="6" fillId="2" borderId="2" xfId="0" applyNumberFormat="1" applyFont="1" applyFill="1" applyBorder="1" applyAlignment="1">
      <alignment horizontal="center" vertical="center"/>
    </xf>
    <xf numFmtId="0" fontId="5" fillId="0" borderId="2" xfId="0" applyFont="1" applyFill="1" applyBorder="1" applyAlignment="1">
      <alignment vertical="center" wrapText="1"/>
    </xf>
    <xf numFmtId="9" fontId="6" fillId="2" borderId="2" xfId="2" applyNumberFormat="1" applyFont="1" applyFill="1" applyBorder="1" applyAlignment="1">
      <alignment horizontal="center" vertical="center"/>
    </xf>
    <xf numFmtId="0" fontId="7" fillId="2" borderId="2" xfId="0" applyFont="1" applyFill="1" applyBorder="1" applyAlignment="1">
      <alignment horizontal="center" vertical="center"/>
    </xf>
    <xf numFmtId="0" fontId="7" fillId="2" borderId="2" xfId="0" applyFont="1" applyFill="1" applyBorder="1" applyAlignment="1">
      <alignment horizontal="center"/>
    </xf>
    <xf numFmtId="0" fontId="5" fillId="2" borderId="5" xfId="0" applyFont="1" applyFill="1" applyBorder="1" applyAlignment="1">
      <alignment vertical="center" wrapText="1"/>
    </xf>
    <xf numFmtId="3" fontId="11" fillId="2" borderId="2" xfId="1" applyNumberFormat="1" applyFont="1" applyFill="1" applyBorder="1" applyAlignment="1">
      <alignment horizontal="center" vertical="center"/>
    </xf>
    <xf numFmtId="3" fontId="11" fillId="3" borderId="2" xfId="1" applyNumberFormat="1" applyFont="1" applyFill="1" applyBorder="1" applyAlignment="1">
      <alignment horizontal="center" vertical="center"/>
    </xf>
    <xf numFmtId="3" fontId="5" fillId="3" borderId="2" xfId="1" applyNumberFormat="1" applyFont="1" applyFill="1" applyBorder="1" applyAlignment="1">
      <alignment horizontal="center" vertical="center"/>
    </xf>
    <xf numFmtId="167" fontId="11" fillId="2" borderId="2" xfId="1" quotePrefix="1" applyNumberFormat="1" applyFont="1" applyFill="1" applyBorder="1" applyAlignment="1">
      <alignment horizontal="center" vertical="center"/>
    </xf>
    <xf numFmtId="167" fontId="11" fillId="3" borderId="2" xfId="1" quotePrefix="1" applyNumberFormat="1" applyFont="1" applyFill="1" applyBorder="1" applyAlignment="1">
      <alignment horizontal="center" vertical="center"/>
    </xf>
    <xf numFmtId="167" fontId="11" fillId="2" borderId="5" xfId="1" quotePrefix="1" applyNumberFormat="1" applyFont="1" applyFill="1" applyBorder="1" applyAlignment="1">
      <alignment horizontal="center" vertical="center"/>
    </xf>
    <xf numFmtId="167" fontId="11" fillId="3" borderId="5" xfId="1" quotePrefix="1" applyNumberFormat="1" applyFont="1" applyFill="1" applyBorder="1" applyAlignment="1">
      <alignment horizontal="center" vertical="center"/>
    </xf>
    <xf numFmtId="166" fontId="5" fillId="2" borderId="2" xfId="1" quotePrefix="1" applyNumberFormat="1" applyFont="1" applyFill="1" applyBorder="1" applyAlignment="1">
      <alignment horizontal="center" vertical="center"/>
    </xf>
    <xf numFmtId="3" fontId="5" fillId="2" borderId="5" xfId="1" quotePrefix="1" applyNumberFormat="1" applyFont="1" applyFill="1" applyBorder="1" applyAlignment="1">
      <alignment horizontal="center" vertical="center"/>
    </xf>
    <xf numFmtId="3" fontId="5" fillId="3" borderId="5" xfId="1" quotePrefix="1" applyNumberFormat="1" applyFont="1" applyFill="1" applyBorder="1" applyAlignment="1">
      <alignment horizontal="center" vertical="center"/>
    </xf>
    <xf numFmtId="3" fontId="5" fillId="2" borderId="3" xfId="0" applyNumberFormat="1" applyFont="1" applyFill="1" applyBorder="1" applyAlignment="1">
      <alignment horizontal="center" vertical="center"/>
    </xf>
    <xf numFmtId="3" fontId="5" fillId="3" borderId="3" xfId="0" applyNumberFormat="1" applyFont="1" applyFill="1" applyBorder="1" applyAlignment="1">
      <alignment horizontal="center" vertical="center"/>
    </xf>
    <xf numFmtId="165" fontId="6" fillId="2" borderId="5" xfId="0" applyNumberFormat="1" applyFont="1" applyFill="1" applyBorder="1" applyAlignment="1">
      <alignment horizontal="center" vertical="center"/>
    </xf>
    <xf numFmtId="165" fontId="6" fillId="3" borderId="5" xfId="0" applyNumberFormat="1" applyFont="1" applyFill="1" applyBorder="1" applyAlignment="1">
      <alignment horizontal="center" vertical="center"/>
    </xf>
    <xf numFmtId="0" fontId="5" fillId="2" borderId="0" xfId="0" applyFont="1" applyFill="1" applyBorder="1" applyAlignment="1">
      <alignment vertical="center" wrapText="1"/>
    </xf>
    <xf numFmtId="0" fontId="4" fillId="2" borderId="2"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4" fillId="0" borderId="3" xfId="0" applyFont="1" applyFill="1" applyBorder="1" applyAlignment="1">
      <alignment horizontal="center" vertical="center" wrapText="1"/>
    </xf>
    <xf numFmtId="3" fontId="8" fillId="2" borderId="2" xfId="3" applyNumberFormat="1" applyFont="1" applyFill="1" applyBorder="1" applyAlignment="1">
      <alignment horizontal="center" vertical="center" wrapText="1"/>
    </xf>
    <xf numFmtId="3" fontId="8" fillId="3" borderId="2" xfId="3" applyNumberFormat="1" applyFont="1" applyFill="1" applyBorder="1" applyAlignment="1">
      <alignment horizontal="center" vertical="center" wrapText="1"/>
    </xf>
    <xf numFmtId="0" fontId="2" fillId="7" borderId="0" xfId="0" applyFont="1" applyFill="1" applyBorder="1" applyAlignment="1">
      <alignment horizontal="center" vertical="center"/>
    </xf>
    <xf numFmtId="0" fontId="2" fillId="8" borderId="0" xfId="0" applyFont="1" applyFill="1" applyBorder="1" applyAlignment="1">
      <alignment horizontal="center" vertical="center"/>
    </xf>
    <xf numFmtId="3" fontId="6" fillId="9" borderId="1" xfId="1" applyNumberFormat="1" applyFont="1" applyFill="1" applyBorder="1" applyAlignment="1">
      <alignment horizontal="center" vertical="center"/>
    </xf>
    <xf numFmtId="3" fontId="6" fillId="9" borderId="2" xfId="1" applyNumberFormat="1" applyFont="1" applyFill="1" applyBorder="1" applyAlignment="1">
      <alignment horizontal="center" vertical="center"/>
    </xf>
    <xf numFmtId="165" fontId="6" fillId="9" borderId="2" xfId="1" applyNumberFormat="1" applyFont="1" applyFill="1" applyBorder="1" applyAlignment="1">
      <alignment horizontal="center" vertical="center"/>
    </xf>
    <xf numFmtId="0" fontId="2" fillId="8" borderId="0" xfId="0" applyFont="1" applyFill="1" applyBorder="1" applyAlignment="1">
      <alignment horizontal="left" vertical="center" wrapText="1"/>
    </xf>
    <xf numFmtId="0" fontId="5" fillId="2" borderId="2" xfId="0" applyFont="1" applyFill="1" applyBorder="1" applyAlignment="1">
      <alignment horizontal="left" vertical="center"/>
    </xf>
    <xf numFmtId="0" fontId="2" fillId="8" borderId="0" xfId="0" applyFont="1" applyFill="1" applyBorder="1" applyAlignment="1">
      <alignment horizontal="left" vertical="center"/>
    </xf>
    <xf numFmtId="0" fontId="4" fillId="2" borderId="2"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4" borderId="3" xfId="0" applyFont="1" applyFill="1" applyBorder="1" applyAlignment="1">
      <alignment horizontal="center" vertical="center" wrapText="1"/>
    </xf>
    <xf numFmtId="0" fontId="6" fillId="0" borderId="2" xfId="0" applyFont="1" applyFill="1" applyBorder="1" applyAlignment="1">
      <alignment vertical="center" wrapText="1"/>
    </xf>
    <xf numFmtId="0" fontId="11" fillId="0" borderId="2" xfId="0" applyFont="1" applyFill="1" applyBorder="1" applyAlignment="1">
      <alignment wrapText="1"/>
    </xf>
    <xf numFmtId="0" fontId="5" fillId="0" borderId="2" xfId="0" applyFont="1" applyFill="1" applyBorder="1" applyAlignment="1">
      <alignment wrapText="1"/>
    </xf>
    <xf numFmtId="0" fontId="5" fillId="0" borderId="5" xfId="0" applyFont="1" applyFill="1" applyBorder="1" applyAlignment="1">
      <alignment wrapText="1"/>
    </xf>
    <xf numFmtId="0" fontId="5" fillId="0" borderId="5" xfId="0" applyFont="1" applyFill="1" applyBorder="1" applyAlignment="1">
      <alignment vertical="center" wrapText="1"/>
    </xf>
    <xf numFmtId="0" fontId="4" fillId="0" borderId="3" xfId="0" applyFont="1" applyFill="1" applyBorder="1" applyAlignment="1">
      <alignment vertical="center" wrapText="1"/>
    </xf>
    <xf numFmtId="0" fontId="6" fillId="0" borderId="2" xfId="0" applyFont="1" applyFill="1" applyBorder="1" applyAlignment="1">
      <alignment wrapText="1"/>
    </xf>
    <xf numFmtId="3" fontId="5" fillId="2" borderId="3" xfId="0" applyNumberFormat="1" applyFont="1" applyFill="1" applyBorder="1" applyAlignment="1">
      <alignment horizontal="center" vertical="center" wrapText="1"/>
    </xf>
    <xf numFmtId="0" fontId="4" fillId="2" borderId="3" xfId="0" applyFont="1" applyFill="1" applyBorder="1" applyAlignment="1">
      <alignment vertical="center" wrapText="1"/>
    </xf>
    <xf numFmtId="0" fontId="11" fillId="2" borderId="2" xfId="0" applyFont="1" applyFill="1" applyBorder="1" applyAlignment="1">
      <alignment wrapText="1"/>
    </xf>
    <xf numFmtId="0" fontId="5" fillId="2" borderId="2" xfId="0" applyFont="1" applyFill="1" applyBorder="1" applyAlignment="1">
      <alignment wrapText="1"/>
    </xf>
    <xf numFmtId="0" fontId="5" fillId="2" borderId="5" xfId="0" applyFont="1" applyFill="1" applyBorder="1" applyAlignment="1">
      <alignment wrapText="1"/>
    </xf>
    <xf numFmtId="0" fontId="6" fillId="2" borderId="2" xfId="0" applyFont="1" applyFill="1" applyBorder="1" applyAlignment="1">
      <alignment wrapText="1"/>
    </xf>
    <xf numFmtId="165" fontId="11" fillId="2" borderId="1" xfId="1" quotePrefix="1" applyNumberFormat="1" applyFont="1" applyFill="1" applyBorder="1" applyAlignment="1">
      <alignment horizontal="center" vertical="center"/>
    </xf>
    <xf numFmtId="165" fontId="11" fillId="2" borderId="2" xfId="1" applyNumberFormat="1" applyFont="1" applyFill="1" applyBorder="1" applyAlignment="1">
      <alignment horizontal="center" vertical="center"/>
    </xf>
    <xf numFmtId="165" fontId="11" fillId="3" borderId="2" xfId="1" applyNumberFormat="1" applyFont="1" applyFill="1" applyBorder="1" applyAlignment="1">
      <alignment horizontal="center" vertical="center"/>
    </xf>
    <xf numFmtId="0" fontId="4" fillId="4" borderId="2" xfId="0" applyFont="1" applyFill="1" applyBorder="1" applyAlignment="1">
      <alignment vertical="center" wrapText="1"/>
    </xf>
    <xf numFmtId="0" fontId="5" fillId="2" borderId="3" xfId="0" applyFont="1" applyFill="1" applyBorder="1" applyAlignment="1">
      <alignment horizontal="center" vertical="center" wrapText="1"/>
    </xf>
    <xf numFmtId="0" fontId="6" fillId="3" borderId="3" xfId="2" applyNumberFormat="1" applyFont="1" applyFill="1" applyBorder="1" applyAlignment="1">
      <alignment horizontal="center" vertical="center"/>
    </xf>
    <xf numFmtId="0" fontId="5" fillId="2" borderId="6" xfId="0" applyFont="1" applyFill="1" applyBorder="1" applyAlignment="1">
      <alignment vertical="center" wrapText="1"/>
    </xf>
    <xf numFmtId="0" fontId="5" fillId="2" borderId="6" xfId="0" applyFont="1" applyFill="1" applyBorder="1" applyAlignment="1">
      <alignment horizontal="center" vertical="center" wrapText="1"/>
    </xf>
    <xf numFmtId="3" fontId="6" fillId="3" borderId="3"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2" fillId="10" borderId="0" xfId="0" applyFont="1" applyFill="1" applyBorder="1" applyAlignment="1">
      <alignment horizontal="left" vertical="center" wrapText="1"/>
    </xf>
    <xf numFmtId="0" fontId="2" fillId="10" borderId="0" xfId="0" applyFont="1" applyFill="1" applyBorder="1" applyAlignment="1">
      <alignment horizontal="center" vertical="center"/>
    </xf>
    <xf numFmtId="0" fontId="6" fillId="2" borderId="7" xfId="0" applyFont="1" applyFill="1" applyBorder="1" applyAlignment="1">
      <alignment vertical="center" wrapText="1"/>
    </xf>
    <xf numFmtId="0" fontId="5" fillId="2" borderId="7" xfId="0" applyFont="1" applyFill="1" applyBorder="1" applyAlignment="1">
      <alignment vertical="center" wrapText="1"/>
    </xf>
    <xf numFmtId="0" fontId="11" fillId="2" borderId="7" xfId="0" applyFont="1" applyFill="1" applyBorder="1" applyAlignment="1">
      <alignment horizontal="center" vertical="center"/>
    </xf>
    <xf numFmtId="0" fontId="5" fillId="2" borderId="7" xfId="0" applyFont="1" applyFill="1" applyBorder="1" applyAlignment="1">
      <alignment horizontal="center" vertical="center"/>
    </xf>
    <xf numFmtId="3" fontId="6" fillId="2" borderId="7" xfId="2" applyNumberFormat="1" applyFont="1" applyFill="1" applyBorder="1" applyAlignment="1">
      <alignment horizontal="center" vertical="center"/>
    </xf>
    <xf numFmtId="3" fontId="6" fillId="9" borderId="7" xfId="0" applyNumberFormat="1" applyFont="1" applyFill="1" applyBorder="1" applyAlignment="1">
      <alignment horizontal="center" vertical="center"/>
    </xf>
    <xf numFmtId="0" fontId="11" fillId="2" borderId="8" xfId="0" applyFont="1" applyFill="1" applyBorder="1" applyAlignment="1">
      <alignment vertical="center" wrapText="1"/>
    </xf>
    <xf numFmtId="0" fontId="11" fillId="2" borderId="8" xfId="0" applyFont="1" applyFill="1" applyBorder="1" applyAlignment="1">
      <alignment horizontal="center" vertical="center"/>
    </xf>
    <xf numFmtId="0" fontId="11" fillId="2" borderId="8" xfId="0" applyFont="1" applyFill="1" applyBorder="1" applyAlignment="1">
      <alignment horizontal="center" vertical="center" wrapText="1"/>
    </xf>
    <xf numFmtId="3" fontId="6" fillId="2" borderId="8" xfId="2" applyNumberFormat="1" applyFont="1" applyFill="1" applyBorder="1" applyAlignment="1">
      <alignment horizontal="center" vertical="center"/>
    </xf>
    <xf numFmtId="165" fontId="6" fillId="2" borderId="8" xfId="2" applyNumberFormat="1" applyFont="1" applyFill="1" applyBorder="1" applyAlignment="1">
      <alignment horizontal="center" vertical="center"/>
    </xf>
    <xf numFmtId="165" fontId="6" fillId="9" borderId="8" xfId="0" applyNumberFormat="1" applyFont="1" applyFill="1" applyBorder="1" applyAlignment="1">
      <alignment horizontal="center" vertical="center"/>
    </xf>
    <xf numFmtId="0" fontId="7" fillId="2" borderId="8" xfId="0" applyFont="1" applyFill="1" applyBorder="1" applyAlignment="1">
      <alignment vertical="center" wrapText="1"/>
    </xf>
    <xf numFmtId="0" fontId="5" fillId="2" borderId="8" xfId="0" applyFont="1" applyFill="1" applyBorder="1" applyAlignment="1">
      <alignment horizontal="center" vertical="center"/>
    </xf>
    <xf numFmtId="9" fontId="6" fillId="2" borderId="8" xfId="2" applyFont="1" applyFill="1" applyBorder="1" applyAlignment="1">
      <alignment horizontal="center" vertical="center"/>
    </xf>
    <xf numFmtId="9" fontId="6" fillId="9" borderId="8" xfId="2" applyFont="1" applyFill="1" applyBorder="1" applyAlignment="1">
      <alignment horizontal="center" vertical="center"/>
    </xf>
    <xf numFmtId="0" fontId="6" fillId="2" borderId="8" xfId="0" applyFont="1" applyFill="1" applyBorder="1" applyAlignment="1">
      <alignment horizontal="center" vertical="center"/>
    </xf>
    <xf numFmtId="168" fontId="6" fillId="2" borderId="8" xfId="2" applyNumberFormat="1" applyFont="1" applyFill="1" applyBorder="1" applyAlignment="1">
      <alignment horizontal="center" vertical="center"/>
    </xf>
    <xf numFmtId="168" fontId="6" fillId="9" borderId="8" xfId="2" applyNumberFormat="1" applyFont="1" applyFill="1" applyBorder="1" applyAlignment="1">
      <alignment horizontal="center" vertical="center"/>
    </xf>
    <xf numFmtId="169" fontId="6" fillId="2" borderId="8" xfId="1" applyNumberFormat="1" applyFont="1" applyFill="1" applyBorder="1" applyAlignment="1">
      <alignment horizontal="left" vertical="center"/>
    </xf>
    <xf numFmtId="169" fontId="6" fillId="2" borderId="8" xfId="1" applyNumberFormat="1" applyFont="1" applyFill="1" applyBorder="1" applyAlignment="1">
      <alignment horizontal="center" vertical="center"/>
    </xf>
    <xf numFmtId="3" fontId="6" fillId="2" borderId="8" xfId="1" applyNumberFormat="1" applyFont="1" applyFill="1" applyBorder="1" applyAlignment="1">
      <alignment horizontal="center" vertical="center"/>
    </xf>
    <xf numFmtId="3" fontId="6" fillId="2" borderId="8" xfId="0" applyNumberFormat="1" applyFont="1" applyFill="1" applyBorder="1" applyAlignment="1">
      <alignment horizontal="center" vertical="center"/>
    </xf>
    <xf numFmtId="3" fontId="6" fillId="9" borderId="8" xfId="0" applyNumberFormat="1" applyFont="1" applyFill="1" applyBorder="1" applyAlignment="1">
      <alignment horizontal="center" vertical="center"/>
    </xf>
    <xf numFmtId="0" fontId="5" fillId="2" borderId="7" xfId="0" applyFont="1" applyFill="1" applyBorder="1" applyAlignment="1">
      <alignment horizontal="center" vertical="center" wrapText="1"/>
    </xf>
    <xf numFmtId="0" fontId="5" fillId="2" borderId="7" xfId="0" applyFont="1" applyFill="1" applyBorder="1" applyAlignment="1">
      <alignment horizontal="left" vertical="center"/>
    </xf>
    <xf numFmtId="0" fontId="5" fillId="2" borderId="8" xfId="0" applyFont="1" applyFill="1" applyBorder="1" applyAlignment="1">
      <alignment vertical="center" wrapText="1"/>
    </xf>
    <xf numFmtId="165" fontId="6" fillId="2" borderId="8" xfId="1" applyNumberFormat="1" applyFont="1" applyFill="1" applyBorder="1" applyAlignment="1">
      <alignment horizontal="center" vertical="center"/>
    </xf>
    <xf numFmtId="165" fontId="6" fillId="2" borderId="8" xfId="0" applyNumberFormat="1" applyFont="1" applyFill="1" applyBorder="1" applyAlignment="1">
      <alignment horizontal="center" vertical="center"/>
    </xf>
    <xf numFmtId="0" fontId="5" fillId="0" borderId="8" xfId="0" applyFont="1" applyFill="1" applyBorder="1" applyAlignment="1">
      <alignment vertical="center" wrapText="1"/>
    </xf>
    <xf numFmtId="3" fontId="6" fillId="2" borderId="7" xfId="0" applyNumberFormat="1" applyFont="1" applyFill="1" applyBorder="1" applyAlignment="1">
      <alignment horizontal="center" vertical="center"/>
    </xf>
    <xf numFmtId="3" fontId="5" fillId="2" borderId="7" xfId="0" applyNumberFormat="1" applyFont="1" applyFill="1" applyBorder="1" applyAlignment="1">
      <alignment horizontal="center" vertical="center"/>
    </xf>
    <xf numFmtId="0" fontId="6" fillId="0" borderId="8" xfId="0" applyFont="1" applyFill="1" applyBorder="1" applyAlignment="1">
      <alignment vertical="center" wrapText="1"/>
    </xf>
    <xf numFmtId="0" fontId="6" fillId="2" borderId="8" xfId="0" applyFont="1" applyFill="1" applyBorder="1" applyAlignment="1">
      <alignment vertical="center" wrapText="1"/>
    </xf>
    <xf numFmtId="9" fontId="6" fillId="2" borderId="8" xfId="2" applyNumberFormat="1" applyFont="1" applyFill="1" applyBorder="1" applyAlignment="1">
      <alignment horizontal="center" vertical="center"/>
    </xf>
    <xf numFmtId="9" fontId="6" fillId="2" borderId="8" xfId="2" quotePrefix="1" applyNumberFormat="1" applyFont="1" applyFill="1" applyBorder="1" applyAlignment="1">
      <alignment horizontal="center" vertical="center" wrapText="1"/>
    </xf>
    <xf numFmtId="9" fontId="6" fillId="2" borderId="8" xfId="2" applyFont="1" applyFill="1" applyBorder="1" applyAlignment="1">
      <alignment horizontal="center" wrapText="1"/>
    </xf>
    <xf numFmtId="9" fontId="6" fillId="9" borderId="8" xfId="2" applyNumberFormat="1" applyFont="1" applyFill="1" applyBorder="1" applyAlignment="1">
      <alignment horizontal="center" vertical="center"/>
    </xf>
    <xf numFmtId="3" fontId="6" fillId="9" borderId="8" xfId="1" applyNumberFormat="1" applyFont="1" applyFill="1" applyBorder="1" applyAlignment="1">
      <alignment horizontal="center" vertical="center"/>
    </xf>
    <xf numFmtId="3" fontId="5" fillId="2" borderId="8" xfId="0" applyNumberFormat="1" applyFont="1" applyFill="1" applyBorder="1" applyAlignment="1">
      <alignment horizontal="center" vertical="center"/>
    </xf>
    <xf numFmtId="4" fontId="6" fillId="2" borderId="8" xfId="1" applyNumberFormat="1" applyFont="1" applyFill="1" applyBorder="1" applyAlignment="1">
      <alignment horizontal="center" vertical="center"/>
    </xf>
    <xf numFmtId="4" fontId="6" fillId="9" borderId="8" xfId="1" applyNumberFormat="1" applyFont="1" applyFill="1" applyBorder="1" applyAlignment="1">
      <alignment horizontal="center" vertical="center"/>
    </xf>
    <xf numFmtId="0" fontId="5" fillId="0" borderId="8" xfId="0" applyFont="1" applyFill="1" applyBorder="1" applyAlignment="1">
      <alignment horizontal="center" vertical="center"/>
    </xf>
    <xf numFmtId="1" fontId="6" fillId="9" borderId="8" xfId="1" quotePrefix="1" applyNumberFormat="1" applyFont="1" applyFill="1" applyBorder="1" applyAlignment="1">
      <alignment horizontal="center" vertical="center"/>
    </xf>
    <xf numFmtId="0" fontId="4" fillId="0" borderId="8" xfId="0" applyFont="1" applyFill="1" applyBorder="1" applyAlignment="1">
      <alignment vertical="center" wrapText="1"/>
    </xf>
    <xf numFmtId="0" fontId="5" fillId="0" borderId="8" xfId="0" applyFont="1" applyFill="1" applyBorder="1" applyAlignment="1">
      <alignment vertical="center"/>
    </xf>
    <xf numFmtId="1" fontId="6" fillId="2" borderId="8" xfId="1" applyNumberFormat="1" applyFont="1" applyFill="1" applyBorder="1" applyAlignment="1">
      <alignment horizontal="center" vertical="center"/>
    </xf>
    <xf numFmtId="1" fontId="6" fillId="2" borderId="8" xfId="1" quotePrefix="1" applyNumberFormat="1" applyFont="1" applyFill="1" applyBorder="1" applyAlignment="1">
      <alignment horizontal="center" vertical="center"/>
    </xf>
    <xf numFmtId="0" fontId="4" fillId="2" borderId="8" xfId="0" applyFont="1" applyFill="1" applyBorder="1" applyAlignment="1">
      <alignment vertical="center" wrapText="1"/>
    </xf>
    <xf numFmtId="0" fontId="5" fillId="2" borderId="8" xfId="0" applyFont="1" applyFill="1" applyBorder="1" applyAlignment="1">
      <alignment vertical="center"/>
    </xf>
    <xf numFmtId="0" fontId="5" fillId="2" borderId="8" xfId="0" applyFont="1" applyFill="1" applyBorder="1" applyAlignment="1">
      <alignment horizontal="center" vertical="center" wrapText="1"/>
    </xf>
    <xf numFmtId="165" fontId="6" fillId="9" borderId="8" xfId="1" applyNumberFormat="1" applyFont="1" applyFill="1" applyBorder="1" applyAlignment="1">
      <alignment horizontal="center" vertical="center"/>
    </xf>
    <xf numFmtId="0" fontId="11" fillId="2" borderId="8" xfId="0" applyFont="1" applyFill="1" applyBorder="1" applyAlignment="1">
      <alignment horizontal="left"/>
    </xf>
    <xf numFmtId="3" fontId="10" fillId="2" borderId="8" xfId="1" applyNumberFormat="1" applyFont="1" applyFill="1" applyBorder="1" applyAlignment="1">
      <alignment horizontal="center" vertical="center"/>
    </xf>
    <xf numFmtId="0" fontId="8" fillId="2" borderId="8" xfId="0" applyFont="1" applyFill="1" applyBorder="1" applyAlignment="1">
      <alignment horizontal="left"/>
    </xf>
    <xf numFmtId="3" fontId="10" fillId="9" borderId="8" xfId="1" applyNumberFormat="1" applyFont="1" applyFill="1" applyBorder="1" applyAlignment="1">
      <alignment horizontal="center" vertical="center"/>
    </xf>
    <xf numFmtId="4" fontId="6" fillId="2" borderId="8" xfId="0" applyNumberFormat="1" applyFont="1" applyFill="1" applyBorder="1" applyAlignment="1">
      <alignment horizontal="center" vertical="center"/>
    </xf>
    <xf numFmtId="4" fontId="6" fillId="9" borderId="8" xfId="0" applyNumberFormat="1" applyFont="1" applyFill="1" applyBorder="1" applyAlignment="1">
      <alignment horizontal="center" vertical="center"/>
    </xf>
    <xf numFmtId="0" fontId="0" fillId="0" borderId="8" xfId="0" applyBorder="1"/>
    <xf numFmtId="3" fontId="10" fillId="2" borderId="8" xfId="0" applyNumberFormat="1" applyFont="1" applyFill="1" applyBorder="1" applyAlignment="1">
      <alignment horizontal="center" vertical="center"/>
    </xf>
    <xf numFmtId="3" fontId="6" fillId="2" borderId="8" xfId="2" quotePrefix="1" applyNumberFormat="1" applyFont="1" applyFill="1" applyBorder="1" applyAlignment="1">
      <alignment horizontal="center" vertical="center"/>
    </xf>
    <xf numFmtId="3" fontId="6" fillId="3" borderId="8" xfId="0" applyNumberFormat="1" applyFont="1" applyFill="1" applyBorder="1" applyAlignment="1">
      <alignment horizontal="center" vertical="center"/>
    </xf>
    <xf numFmtId="165" fontId="6" fillId="3" borderId="8" xfId="0" applyNumberFormat="1" applyFont="1" applyFill="1" applyBorder="1" applyAlignment="1">
      <alignment horizontal="center" vertical="center"/>
    </xf>
    <xf numFmtId="3" fontId="10" fillId="3" borderId="8" xfId="0" applyNumberFormat="1" applyFont="1" applyFill="1" applyBorder="1" applyAlignment="1">
      <alignment horizontal="center" vertical="center"/>
    </xf>
    <xf numFmtId="3" fontId="6" fillId="3" borderId="8" xfId="0" quotePrefix="1" applyNumberFormat="1" applyFont="1" applyFill="1" applyBorder="1" applyAlignment="1">
      <alignment horizontal="center" vertical="center"/>
    </xf>
    <xf numFmtId="0" fontId="5" fillId="2" borderId="9" xfId="0" applyFont="1" applyFill="1" applyBorder="1" applyAlignment="1">
      <alignment vertical="center" wrapText="1"/>
    </xf>
    <xf numFmtId="0" fontId="5" fillId="2" borderId="9" xfId="0" applyFont="1" applyFill="1" applyBorder="1" applyAlignment="1">
      <alignment horizontal="center" vertical="center"/>
    </xf>
    <xf numFmtId="3" fontId="6" fillId="2" borderId="9" xfId="1" applyNumberFormat="1" applyFont="1" applyFill="1" applyBorder="1" applyAlignment="1">
      <alignment horizontal="center" vertical="center"/>
    </xf>
    <xf numFmtId="3" fontId="6" fillId="3" borderId="9" xfId="1" applyNumberFormat="1" applyFont="1" applyFill="1" applyBorder="1" applyAlignment="1">
      <alignment horizontal="center" vertical="center"/>
    </xf>
    <xf numFmtId="0" fontId="2" fillId="11" borderId="0" xfId="0" applyFont="1" applyFill="1" applyBorder="1" applyAlignment="1">
      <alignment horizontal="left" vertical="center" wrapText="1"/>
    </xf>
    <xf numFmtId="0" fontId="2" fillId="11" borderId="0" xfId="0" applyFont="1" applyFill="1" applyBorder="1" applyAlignment="1">
      <alignment horizontal="center" vertical="center"/>
    </xf>
    <xf numFmtId="0" fontId="5" fillId="2" borderId="10" xfId="0" applyFont="1" applyFill="1" applyBorder="1" applyAlignment="1">
      <alignment vertical="center" wrapText="1"/>
    </xf>
    <xf numFmtId="0" fontId="5" fillId="2" borderId="10" xfId="0" applyFont="1" applyFill="1" applyBorder="1" applyAlignment="1">
      <alignment horizontal="center" vertical="center"/>
    </xf>
    <xf numFmtId="3" fontId="5" fillId="2" borderId="10" xfId="1" applyNumberFormat="1" applyFont="1" applyFill="1" applyBorder="1" applyAlignment="1">
      <alignment horizontal="center" vertical="center"/>
    </xf>
    <xf numFmtId="0" fontId="5" fillId="2" borderId="10" xfId="0" applyFont="1" applyFill="1" applyBorder="1" applyAlignment="1">
      <alignment horizontal="center" vertical="center" wrapText="1"/>
    </xf>
    <xf numFmtId="3" fontId="6" fillId="2" borderId="10" xfId="1" applyNumberFormat="1" applyFont="1" applyFill="1" applyBorder="1" applyAlignment="1">
      <alignment horizontal="center" vertical="center"/>
    </xf>
    <xf numFmtId="0" fontId="11" fillId="2" borderId="10" xfId="0" applyFont="1" applyFill="1" applyBorder="1" applyAlignment="1">
      <alignment vertical="center" wrapText="1"/>
    </xf>
    <xf numFmtId="0" fontId="11" fillId="2" borderId="10" xfId="0" applyFont="1" applyFill="1" applyBorder="1" applyAlignment="1">
      <alignment horizontal="center" vertical="center" wrapText="1"/>
    </xf>
    <xf numFmtId="3" fontId="10" fillId="2" borderId="10" xfId="1" applyNumberFormat="1" applyFont="1" applyFill="1" applyBorder="1" applyAlignment="1">
      <alignment horizontal="center" vertical="center"/>
    </xf>
    <xf numFmtId="0" fontId="11" fillId="2" borderId="10" xfId="0" applyFont="1" applyFill="1" applyBorder="1" applyAlignment="1">
      <alignment horizontal="center" vertical="center"/>
    </xf>
    <xf numFmtId="168" fontId="10" fillId="2" borderId="10" xfId="2" applyNumberFormat="1" applyFont="1" applyFill="1" applyBorder="1" applyAlignment="1">
      <alignment horizontal="center" vertical="center"/>
    </xf>
    <xf numFmtId="0" fontId="5" fillId="0" borderId="10" xfId="0" applyFont="1" applyFill="1" applyBorder="1" applyAlignment="1">
      <alignment vertical="center" wrapText="1"/>
    </xf>
    <xf numFmtId="168" fontId="6" fillId="2" borderId="10" xfId="2" applyNumberFormat="1" applyFont="1" applyFill="1" applyBorder="1" applyAlignment="1">
      <alignment horizontal="center" vertical="center"/>
    </xf>
    <xf numFmtId="168" fontId="6" fillId="2" borderId="10" xfId="1" applyNumberFormat="1" applyFont="1" applyFill="1" applyBorder="1" applyAlignment="1">
      <alignment horizontal="center" vertical="center"/>
    </xf>
    <xf numFmtId="3" fontId="6" fillId="2" borderId="10" xfId="2" applyNumberFormat="1" applyFont="1" applyFill="1" applyBorder="1" applyAlignment="1">
      <alignment horizontal="center" vertical="center"/>
    </xf>
    <xf numFmtId="3" fontId="6" fillId="2" borderId="10" xfId="0" applyNumberFormat="1" applyFont="1" applyFill="1" applyBorder="1" applyAlignment="1">
      <alignment horizontal="center" vertical="center"/>
    </xf>
    <xf numFmtId="3" fontId="6" fillId="5" borderId="10" xfId="1" applyNumberFormat="1" applyFont="1" applyFill="1" applyBorder="1" applyAlignment="1">
      <alignment horizontal="center" vertical="center"/>
    </xf>
    <xf numFmtId="3" fontId="10" fillId="5" borderId="10" xfId="1" applyNumberFormat="1" applyFont="1" applyFill="1" applyBorder="1" applyAlignment="1">
      <alignment horizontal="center" vertical="center"/>
    </xf>
    <xf numFmtId="168" fontId="10" fillId="5" borderId="10" xfId="2" applyNumberFormat="1" applyFont="1" applyFill="1" applyBorder="1" applyAlignment="1">
      <alignment horizontal="center" vertical="center"/>
    </xf>
    <xf numFmtId="168" fontId="6" fillId="5" borderId="10" xfId="2" applyNumberFormat="1" applyFont="1" applyFill="1" applyBorder="1" applyAlignment="1">
      <alignment horizontal="center" vertical="center"/>
    </xf>
    <xf numFmtId="3" fontId="6" fillId="5" borderId="10" xfId="0" applyNumberFormat="1" applyFont="1" applyFill="1" applyBorder="1" applyAlignment="1">
      <alignment horizontal="center" vertical="center"/>
    </xf>
    <xf numFmtId="0" fontId="0" fillId="0" borderId="10" xfId="0" applyBorder="1" applyAlignment="1">
      <alignment horizontal="center" vertical="center"/>
    </xf>
    <xf numFmtId="9" fontId="11" fillId="2" borderId="10" xfId="2" applyFont="1" applyFill="1" applyBorder="1" applyAlignment="1">
      <alignment horizontal="center" vertical="center"/>
    </xf>
    <xf numFmtId="9" fontId="10" fillId="2" borderId="10" xfId="2" applyFont="1" applyFill="1" applyBorder="1" applyAlignment="1">
      <alignment horizontal="center" vertical="center"/>
    </xf>
    <xf numFmtId="9" fontId="10" fillId="2" borderId="10" xfId="2" applyNumberFormat="1" applyFont="1" applyFill="1" applyBorder="1" applyAlignment="1">
      <alignment horizontal="center" vertical="center"/>
    </xf>
    <xf numFmtId="9" fontId="10" fillId="5" borderId="10" xfId="2" applyNumberFormat="1" applyFont="1" applyFill="1" applyBorder="1" applyAlignment="1">
      <alignment horizontal="center" vertical="center"/>
    </xf>
    <xf numFmtId="9" fontId="10" fillId="5" borderId="10" xfId="2" applyFont="1" applyFill="1" applyBorder="1" applyAlignment="1">
      <alignment horizontal="center" vertical="center"/>
    </xf>
    <xf numFmtId="165" fontId="6" fillId="2" borderId="10" xfId="1" applyNumberFormat="1" applyFont="1" applyFill="1" applyBorder="1" applyAlignment="1">
      <alignment horizontal="center" vertical="center"/>
    </xf>
    <xf numFmtId="165" fontId="6" fillId="5" borderId="10" xfId="1" applyNumberFormat="1" applyFont="1" applyFill="1" applyBorder="1" applyAlignment="1">
      <alignment horizontal="center" vertical="center"/>
    </xf>
    <xf numFmtId="0" fontId="6" fillId="2" borderId="10" xfId="0" applyFont="1" applyFill="1" applyBorder="1" applyAlignment="1">
      <alignment vertical="center" wrapText="1"/>
    </xf>
    <xf numFmtId="0" fontId="6" fillId="2" borderId="10" xfId="0" applyFont="1" applyFill="1" applyBorder="1" applyAlignment="1">
      <alignment horizontal="center" vertical="center"/>
    </xf>
    <xf numFmtId="9" fontId="6" fillId="2" borderId="10" xfId="2" applyFont="1" applyFill="1" applyBorder="1" applyAlignment="1">
      <alignment horizontal="center" vertical="center"/>
    </xf>
    <xf numFmtId="9" fontId="6" fillId="5" borderId="10" xfId="2" applyFont="1" applyFill="1" applyBorder="1" applyAlignment="1">
      <alignment horizontal="center" vertical="center"/>
    </xf>
    <xf numFmtId="9" fontId="6" fillId="2" borderId="10" xfId="2" applyNumberFormat="1" applyFont="1" applyFill="1" applyBorder="1" applyAlignment="1">
      <alignment horizontal="center" vertical="center"/>
    </xf>
    <xf numFmtId="9" fontId="6" fillId="5" borderId="10" xfId="2" applyNumberFormat="1" applyFont="1" applyFill="1" applyBorder="1" applyAlignment="1">
      <alignment horizontal="center" vertical="center"/>
    </xf>
    <xf numFmtId="0" fontId="6" fillId="0" borderId="10" xfId="0" applyFont="1" applyFill="1" applyBorder="1" applyAlignment="1">
      <alignment vertical="center" wrapText="1"/>
    </xf>
    <xf numFmtId="0" fontId="11" fillId="0" borderId="10" xfId="0" applyFont="1" applyFill="1" applyBorder="1" applyAlignment="1">
      <alignment horizontal="left" vertical="center" wrapText="1" indent="1"/>
    </xf>
    <xf numFmtId="3" fontId="11" fillId="2" borderId="10" xfId="1" applyNumberFormat="1" applyFont="1" applyFill="1" applyBorder="1" applyAlignment="1">
      <alignment horizontal="center" vertical="center"/>
    </xf>
    <xf numFmtId="0" fontId="6" fillId="2" borderId="10" xfId="0" applyFont="1" applyFill="1" applyBorder="1" applyAlignment="1">
      <alignment horizontal="center" vertical="center" wrapText="1"/>
    </xf>
    <xf numFmtId="9" fontId="6" fillId="2" borderId="10" xfId="1" applyNumberFormat="1" applyFont="1" applyFill="1" applyBorder="1" applyAlignment="1">
      <alignment horizontal="center" vertical="center"/>
    </xf>
    <xf numFmtId="9" fontId="6" fillId="5" borderId="10" xfId="1" applyNumberFormat="1" applyFont="1" applyFill="1" applyBorder="1" applyAlignment="1">
      <alignment horizontal="center" vertical="center"/>
    </xf>
    <xf numFmtId="165" fontId="6" fillId="2" borderId="10" xfId="0" applyNumberFormat="1" applyFont="1" applyFill="1" applyBorder="1" applyAlignment="1">
      <alignment horizontal="center" vertical="center"/>
    </xf>
    <xf numFmtId="165" fontId="6" fillId="5" borderId="10" xfId="0" applyNumberFormat="1" applyFont="1" applyFill="1" applyBorder="1" applyAlignment="1">
      <alignment horizontal="center" vertical="center"/>
    </xf>
    <xf numFmtId="3" fontId="6" fillId="5" borderId="10" xfId="1" applyNumberFormat="1" applyFont="1" applyFill="1" applyBorder="1" applyAlignment="1">
      <alignment horizontal="center" vertical="center" wrapText="1"/>
    </xf>
    <xf numFmtId="168" fontId="6" fillId="5" borderId="10" xfId="1" applyNumberFormat="1" applyFont="1" applyFill="1" applyBorder="1" applyAlignment="1">
      <alignment horizontal="center" vertical="center"/>
    </xf>
    <xf numFmtId="0" fontId="11" fillId="2" borderId="10" xfId="0" applyFont="1" applyFill="1" applyBorder="1" applyAlignment="1">
      <alignment horizontal="left" vertical="center" wrapText="1" indent="1"/>
    </xf>
    <xf numFmtId="169" fontId="6" fillId="2" borderId="10" xfId="1" applyNumberFormat="1" applyFont="1" applyFill="1" applyBorder="1" applyAlignment="1">
      <alignment horizontal="center" vertical="center"/>
    </xf>
    <xf numFmtId="0" fontId="0" fillId="2" borderId="10" xfId="0" applyFill="1" applyBorder="1"/>
    <xf numFmtId="3" fontId="6" fillId="5" borderId="10" xfId="1" quotePrefix="1" applyNumberFormat="1" applyFont="1" applyFill="1" applyBorder="1" applyAlignment="1">
      <alignment horizontal="center" vertical="center"/>
    </xf>
    <xf numFmtId="0" fontId="4" fillId="2" borderId="10" xfId="0" applyFont="1" applyFill="1" applyBorder="1" applyAlignment="1">
      <alignment vertical="center" wrapText="1"/>
    </xf>
    <xf numFmtId="168" fontId="10" fillId="2" borderId="10" xfId="1" applyNumberFormat="1" applyFont="1" applyFill="1" applyBorder="1" applyAlignment="1">
      <alignment horizontal="center" vertical="center"/>
    </xf>
    <xf numFmtId="0" fontId="4" fillId="2" borderId="10" xfId="0" applyFont="1" applyFill="1" applyBorder="1" applyAlignment="1">
      <alignment horizontal="center" vertical="center"/>
    </xf>
    <xf numFmtId="168" fontId="10" fillId="5" borderId="10" xfId="1" applyNumberFormat="1" applyFont="1" applyFill="1" applyBorder="1" applyAlignment="1">
      <alignment horizontal="center" vertical="center"/>
    </xf>
    <xf numFmtId="0" fontId="8" fillId="2" borderId="10" xfId="0" applyFont="1" applyFill="1" applyBorder="1" applyAlignment="1">
      <alignment horizontal="center" vertical="center"/>
    </xf>
    <xf numFmtId="0" fontId="5" fillId="2" borderId="10" xfId="0" applyFont="1" applyFill="1" applyBorder="1" applyAlignment="1">
      <alignment vertical="center"/>
    </xf>
    <xf numFmtId="0" fontId="18" fillId="2" borderId="10" xfId="0" applyFont="1" applyFill="1" applyBorder="1" applyAlignment="1">
      <alignment horizontal="center" vertical="center"/>
    </xf>
    <xf numFmtId="0" fontId="5" fillId="2" borderId="11" xfId="0" applyFont="1" applyFill="1" applyBorder="1" applyAlignment="1">
      <alignment vertical="center" wrapText="1"/>
    </xf>
    <xf numFmtId="0" fontId="5" fillId="2" borderId="11" xfId="0" applyFont="1" applyFill="1" applyBorder="1" applyAlignment="1">
      <alignment horizontal="center" vertical="center"/>
    </xf>
    <xf numFmtId="3" fontId="6" fillId="2" borderId="11" xfId="2" quotePrefix="1" applyNumberFormat="1" applyFont="1" applyFill="1" applyBorder="1" applyAlignment="1">
      <alignment horizontal="center" vertical="center"/>
    </xf>
    <xf numFmtId="3" fontId="6" fillId="2" borderId="11" xfId="0" applyNumberFormat="1" applyFont="1" applyFill="1" applyBorder="1" applyAlignment="1">
      <alignment horizontal="center" vertical="center"/>
    </xf>
    <xf numFmtId="3" fontId="6" fillId="5" borderId="11" xfId="0" applyNumberFormat="1" applyFont="1" applyFill="1" applyBorder="1" applyAlignment="1">
      <alignment horizontal="center" vertical="center"/>
    </xf>
    <xf numFmtId="3" fontId="5" fillId="2" borderId="9" xfId="1" applyNumberFormat="1" applyFont="1" applyFill="1" applyBorder="1" applyAlignment="1">
      <alignment horizontal="center" vertical="center"/>
    </xf>
    <xf numFmtId="3" fontId="6" fillId="9" borderId="9" xfId="1" applyNumberFormat="1" applyFont="1" applyFill="1" applyBorder="1" applyAlignment="1">
      <alignment horizontal="center" vertical="center"/>
    </xf>
    <xf numFmtId="0" fontId="20" fillId="12" borderId="0" xfId="0" applyFont="1" applyFill="1" applyBorder="1" applyAlignment="1">
      <alignment vertical="center" wrapText="1"/>
    </xf>
    <xf numFmtId="0" fontId="21" fillId="2" borderId="12" xfId="0" applyFont="1" applyFill="1" applyBorder="1" applyAlignment="1">
      <alignment vertical="center" wrapText="1"/>
    </xf>
    <xf numFmtId="0" fontId="21" fillId="2" borderId="13" xfId="0" applyFont="1" applyFill="1" applyBorder="1" applyAlignment="1">
      <alignment vertical="center" wrapText="1"/>
    </xf>
    <xf numFmtId="0" fontId="0" fillId="13" borderId="14" xfId="0" applyFill="1" applyBorder="1"/>
    <xf numFmtId="0" fontId="0" fillId="13" borderId="15" xfId="0" applyFill="1" applyBorder="1"/>
    <xf numFmtId="0" fontId="6" fillId="2" borderId="1" xfId="0" applyFont="1" applyFill="1" applyBorder="1" applyAlignment="1">
      <alignment vertical="center" wrapText="1"/>
    </xf>
    <xf numFmtId="0" fontId="7" fillId="2" borderId="1" xfId="0" applyFont="1" applyFill="1" applyBorder="1" applyAlignment="1">
      <alignment horizontal="center" vertical="center"/>
    </xf>
    <xf numFmtId="0" fontId="0" fillId="13" borderId="16" xfId="0" applyFill="1" applyBorder="1"/>
    <xf numFmtId="3" fontId="7" fillId="2" borderId="3" xfId="3" applyNumberFormat="1" applyFont="1" applyFill="1" applyBorder="1" applyAlignment="1">
      <alignment horizontal="center" vertical="center" wrapText="1"/>
    </xf>
    <xf numFmtId="3" fontId="6" fillId="9" borderId="3" xfId="1" applyNumberFormat="1" applyFont="1" applyFill="1" applyBorder="1" applyAlignment="1">
      <alignment horizontal="center" vertical="center"/>
    </xf>
    <xf numFmtId="0" fontId="6" fillId="2" borderId="2" xfId="0" applyFont="1" applyFill="1" applyBorder="1" applyAlignment="1">
      <alignment horizontal="left" vertical="center" wrapText="1"/>
    </xf>
    <xf numFmtId="0" fontId="7" fillId="4" borderId="3" xfId="0" applyFont="1" applyFill="1" applyBorder="1" applyAlignment="1">
      <alignment horizontal="left" vertical="center" wrapText="1"/>
    </xf>
    <xf numFmtId="0" fontId="6" fillId="2" borderId="4" xfId="0" applyFont="1" applyFill="1" applyBorder="1" applyAlignment="1">
      <alignment vertical="center" wrapText="1"/>
    </xf>
    <xf numFmtId="165" fontId="6" fillId="2" borderId="1" xfId="1" quotePrefix="1" applyNumberFormat="1" applyFont="1" applyFill="1" applyBorder="1" applyAlignment="1">
      <alignment horizontal="center" vertical="center" wrapText="1"/>
    </xf>
    <xf numFmtId="0" fontId="14" fillId="4" borderId="5" xfId="0" applyFont="1" applyFill="1" applyBorder="1" applyAlignment="1">
      <alignment horizontal="center" vertical="center"/>
    </xf>
    <xf numFmtId="0" fontId="14" fillId="0" borderId="5" xfId="0" applyFont="1" applyFill="1" applyBorder="1" applyAlignment="1">
      <alignment horizontal="center" vertical="center"/>
    </xf>
    <xf numFmtId="165" fontId="6" fillId="2" borderId="5" xfId="1" applyNumberFormat="1" applyFont="1" applyFill="1" applyBorder="1" applyAlignment="1">
      <alignment horizontal="center" vertical="center"/>
    </xf>
    <xf numFmtId="0" fontId="2" fillId="6" borderId="0" xfId="0" applyFont="1" applyFill="1" applyBorder="1" applyAlignment="1">
      <alignment vertical="center" wrapText="1"/>
    </xf>
    <xf numFmtId="0" fontId="5" fillId="6" borderId="0" xfId="0" applyFont="1" applyFill="1" applyBorder="1" applyAlignment="1">
      <alignment horizontal="center" vertical="center"/>
    </xf>
    <xf numFmtId="0" fontId="2" fillId="14" borderId="0" xfId="0" applyFont="1" applyFill="1" applyBorder="1" applyAlignment="1">
      <alignment horizontal="center" vertical="center"/>
    </xf>
    <xf numFmtId="0" fontId="5" fillId="13" borderId="1" xfId="0" applyFont="1" applyFill="1" applyBorder="1" applyAlignment="1">
      <alignment horizontal="center" vertical="center"/>
    </xf>
    <xf numFmtId="0" fontId="5" fillId="13" borderId="2" xfId="0" applyFont="1" applyFill="1" applyBorder="1" applyAlignment="1">
      <alignment horizontal="center" vertical="center"/>
    </xf>
    <xf numFmtId="0" fontId="5" fillId="13" borderId="1" xfId="0" applyFont="1" applyFill="1" applyBorder="1" applyAlignment="1">
      <alignment horizontal="left" vertical="center" wrapText="1"/>
    </xf>
    <xf numFmtId="0" fontId="5" fillId="13" borderId="3" xfId="0" applyFont="1" applyFill="1" applyBorder="1" applyAlignment="1">
      <alignment horizontal="center" vertical="center"/>
    </xf>
    <xf numFmtId="0" fontId="2" fillId="15" borderId="0" xfId="0" applyFont="1" applyFill="1" applyBorder="1" applyAlignment="1">
      <alignment horizontal="center" vertical="center"/>
    </xf>
    <xf numFmtId="0" fontId="0" fillId="14" borderId="0" xfId="0" applyFill="1"/>
    <xf numFmtId="0" fontId="5" fillId="13" borderId="2" xfId="0" applyFont="1" applyFill="1" applyBorder="1" applyAlignment="1">
      <alignment vertical="center" wrapText="1"/>
    </xf>
    <xf numFmtId="0" fontId="14" fillId="16" borderId="2" xfId="0" applyFont="1" applyFill="1" applyBorder="1" applyAlignment="1">
      <alignment horizontal="center" vertical="center"/>
    </xf>
    <xf numFmtId="0" fontId="5" fillId="13" borderId="3" xfId="0" applyFont="1" applyFill="1" applyBorder="1" applyAlignment="1">
      <alignment vertical="center" wrapText="1"/>
    </xf>
    <xf numFmtId="0" fontId="5" fillId="13" borderId="1" xfId="0" applyFont="1" applyFill="1" applyBorder="1" applyAlignment="1">
      <alignment vertical="center" wrapText="1"/>
    </xf>
    <xf numFmtId="0" fontId="0" fillId="13" borderId="8" xfId="0" applyFill="1" applyBorder="1"/>
    <xf numFmtId="0" fontId="4" fillId="13" borderId="8" xfId="0" applyFont="1" applyFill="1" applyBorder="1" applyAlignment="1">
      <alignment vertical="center" wrapText="1"/>
    </xf>
    <xf numFmtId="0" fontId="5" fillId="13" borderId="8" xfId="0" applyFont="1" applyFill="1" applyBorder="1" applyAlignment="1">
      <alignment vertical="center" wrapText="1"/>
    </xf>
    <xf numFmtId="0" fontId="5" fillId="13" borderId="9" xfId="0" applyFont="1" applyFill="1" applyBorder="1" applyAlignment="1">
      <alignment vertical="center" wrapText="1"/>
    </xf>
    <xf numFmtId="0" fontId="5" fillId="13" borderId="8" xfId="0" applyFont="1" applyFill="1" applyBorder="1" applyAlignment="1">
      <alignment horizontal="center" vertical="center"/>
    </xf>
    <xf numFmtId="0" fontId="5" fillId="13" borderId="9" xfId="0" applyFont="1" applyFill="1" applyBorder="1" applyAlignment="1">
      <alignment horizontal="center" vertical="center"/>
    </xf>
    <xf numFmtId="0" fontId="5" fillId="17" borderId="10" xfId="0" applyFont="1" applyFill="1" applyBorder="1" applyAlignment="1">
      <alignment horizontal="center" vertical="center"/>
    </xf>
    <xf numFmtId="3" fontId="5" fillId="17" borderId="10" xfId="1" applyNumberFormat="1" applyFont="1" applyFill="1" applyBorder="1" applyAlignment="1">
      <alignment horizontal="center" vertical="center"/>
    </xf>
    <xf numFmtId="0" fontId="5" fillId="13" borderId="10" xfId="0" applyFont="1" applyFill="1" applyBorder="1" applyAlignment="1">
      <alignment horizontal="center" vertical="center"/>
    </xf>
    <xf numFmtId="0" fontId="5" fillId="13" borderId="10" xfId="0" applyFont="1" applyFill="1" applyBorder="1" applyAlignment="1">
      <alignment horizontal="center" vertical="center" wrapText="1"/>
    </xf>
    <xf numFmtId="3" fontId="5" fillId="13" borderId="10" xfId="1" applyNumberFormat="1" applyFont="1" applyFill="1" applyBorder="1" applyAlignment="1">
      <alignment horizontal="center" vertical="center"/>
    </xf>
    <xf numFmtId="0" fontId="5" fillId="13" borderId="10" xfId="0" applyFont="1" applyFill="1" applyBorder="1" applyAlignment="1">
      <alignment horizontal="left" vertical="center" wrapText="1"/>
    </xf>
    <xf numFmtId="3" fontId="5" fillId="13" borderId="10" xfId="1" applyNumberFormat="1" applyFont="1" applyFill="1" applyBorder="1" applyAlignment="1">
      <alignment horizontal="left" vertical="center" wrapText="1"/>
    </xf>
    <xf numFmtId="0" fontId="5" fillId="13" borderId="11" xfId="0" applyFont="1" applyFill="1" applyBorder="1" applyAlignment="1">
      <alignment horizontal="left" vertical="center" wrapText="1"/>
    </xf>
    <xf numFmtId="3" fontId="11" fillId="2" borderId="10" xfId="2" applyNumberFormat="1" applyFont="1" applyFill="1" applyBorder="1" applyAlignment="1">
      <alignment horizontal="center" vertical="center"/>
    </xf>
    <xf numFmtId="3" fontId="10" fillId="2" borderId="8" xfId="2" applyNumberFormat="1" applyFont="1" applyFill="1" applyBorder="1" applyAlignment="1">
      <alignment horizontal="center" vertical="center"/>
    </xf>
    <xf numFmtId="165" fontId="10" fillId="2" borderId="8" xfId="2" applyNumberFormat="1" applyFont="1" applyFill="1" applyBorder="1" applyAlignment="1">
      <alignment horizontal="center" vertical="center"/>
    </xf>
    <xf numFmtId="165" fontId="10" fillId="9" borderId="8" xfId="0" applyNumberFormat="1" applyFont="1" applyFill="1" applyBorder="1" applyAlignment="1">
      <alignment horizontal="center" vertical="center"/>
    </xf>
    <xf numFmtId="0" fontId="8"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0" fillId="14" borderId="17" xfId="0" applyFill="1" applyBorder="1"/>
    <xf numFmtId="0" fontId="0" fillId="13" borderId="7" xfId="0" applyFill="1" applyBorder="1"/>
    <xf numFmtId="0" fontId="5" fillId="13" borderId="2" xfId="0" applyFont="1" applyFill="1" applyBorder="1" applyAlignment="1">
      <alignment horizontal="left" vertical="center"/>
    </xf>
    <xf numFmtId="0" fontId="21" fillId="2" borderId="18" xfId="0" applyFont="1" applyFill="1" applyBorder="1" applyAlignment="1">
      <alignment vertical="center" wrapText="1"/>
    </xf>
    <xf numFmtId="0" fontId="9" fillId="2" borderId="2" xfId="0" applyFont="1" applyFill="1" applyBorder="1" applyAlignment="1">
      <alignment horizontal="center" vertical="center"/>
    </xf>
    <xf numFmtId="0" fontId="5" fillId="2" borderId="19" xfId="0" applyFont="1" applyFill="1" applyBorder="1" applyAlignment="1">
      <alignment vertical="center" wrapText="1"/>
    </xf>
    <xf numFmtId="0" fontId="5" fillId="2" borderId="19" xfId="0" applyFont="1" applyFill="1" applyBorder="1" applyAlignment="1">
      <alignment horizontal="center" vertical="center"/>
    </xf>
    <xf numFmtId="0" fontId="5" fillId="2" borderId="14" xfId="0" applyFont="1" applyFill="1" applyBorder="1" applyAlignment="1">
      <alignment horizontal="center" vertical="center"/>
    </xf>
    <xf numFmtId="165" fontId="6" fillId="3" borderId="19" xfId="1" applyNumberFormat="1" applyFont="1" applyFill="1" applyBorder="1" applyAlignment="1">
      <alignment horizontal="center" vertical="center"/>
    </xf>
    <xf numFmtId="3" fontId="6" fillId="3" borderId="14" xfId="1" applyNumberFormat="1" applyFont="1" applyFill="1" applyBorder="1" applyAlignment="1">
      <alignment horizontal="center" vertical="center"/>
    </xf>
    <xf numFmtId="0" fontId="23" fillId="2" borderId="2" xfId="0" applyFont="1" applyFill="1" applyBorder="1" applyAlignment="1">
      <alignment vertical="center" wrapText="1"/>
    </xf>
    <xf numFmtId="9" fontId="6" fillId="2" borderId="1" xfId="1" applyNumberFormat="1" applyFont="1" applyFill="1" applyBorder="1" applyAlignment="1">
      <alignment horizontal="center" vertical="center"/>
    </xf>
    <xf numFmtId="9" fontId="6" fillId="3" borderId="0" xfId="1" applyNumberFormat="1" applyFont="1" applyFill="1" applyBorder="1" applyAlignment="1">
      <alignment horizontal="center" vertical="center"/>
    </xf>
    <xf numFmtId="0" fontId="24" fillId="2" borderId="14" xfId="0" applyFont="1" applyFill="1" applyBorder="1" applyAlignment="1">
      <alignment vertical="center" wrapText="1"/>
    </xf>
  </cellXfs>
  <cellStyles count="5">
    <cellStyle name="Milliers" xfId="1" builtinId="3"/>
    <cellStyle name="Milliers 3" xfId="4" xr:uid="{C1D475E7-8BEF-4C3F-BA60-08F1B59E86EC}"/>
    <cellStyle name="Normal" xfId="0" builtinId="0"/>
    <cellStyle name="Normal 2" xfId="3" xr:uid="{C945231D-B7B6-44CA-A827-AC0690040735}"/>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hème Office">
  <a:themeElements>
    <a:clrScheme name="Personnalisé 5">
      <a:dk1>
        <a:srgbClr val="010101"/>
      </a:dk1>
      <a:lt1>
        <a:sysClr val="window" lastClr="FFFFFF"/>
      </a:lt1>
      <a:dk2>
        <a:srgbClr val="E55F50"/>
      </a:dk2>
      <a:lt2>
        <a:srgbClr val="E9041E"/>
      </a:lt2>
      <a:accent1>
        <a:srgbClr val="610F15"/>
      </a:accent1>
      <a:accent2>
        <a:srgbClr val="581D39"/>
      </a:accent2>
      <a:accent3>
        <a:srgbClr val="303A3C"/>
      </a:accent3>
      <a:accent4>
        <a:srgbClr val="292D3F"/>
      </a:accent4>
      <a:accent5>
        <a:srgbClr val="4D385E"/>
      </a:accent5>
      <a:accent6>
        <a:srgbClr val="EB2D90"/>
      </a:accent6>
      <a:hlink>
        <a:srgbClr val="E9041E"/>
      </a:hlink>
      <a:folHlink>
        <a:srgbClr val="E9041E"/>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30853D-9CEA-4CBC-9BA6-B89F6EF2B60B}">
  <dimension ref="A1:AO139"/>
  <sheetViews>
    <sheetView topLeftCell="B1" workbookViewId="0">
      <selection activeCell="B1" sqref="B1"/>
    </sheetView>
  </sheetViews>
  <sheetFormatPr baseColWidth="10" defaultRowHeight="15"/>
  <cols>
    <col min="1" max="1" width="70.7109375" hidden="1" customWidth="1"/>
    <col min="2" max="2" width="70.7109375" customWidth="1"/>
  </cols>
  <sheetData>
    <row r="1" spans="1:19" ht="39.950000000000003" customHeight="1">
      <c r="A1" s="251" t="s">
        <v>647</v>
      </c>
      <c r="B1" s="251" t="s">
        <v>648</v>
      </c>
      <c r="C1" s="1"/>
      <c r="D1" s="1"/>
      <c r="E1" s="1"/>
      <c r="F1" s="1"/>
      <c r="G1" s="1"/>
      <c r="H1" s="1"/>
      <c r="I1" s="1"/>
      <c r="J1" s="1"/>
      <c r="K1" s="1"/>
      <c r="L1" s="1"/>
      <c r="M1" s="1"/>
      <c r="N1" s="1"/>
      <c r="O1" s="1"/>
      <c r="P1" s="1"/>
      <c r="Q1" s="1"/>
      <c r="R1" s="1"/>
      <c r="S1" s="1"/>
    </row>
    <row r="2" spans="1:19" ht="39.950000000000003" customHeight="1">
      <c r="A2" s="305" t="s">
        <v>649</v>
      </c>
      <c r="B2" s="305" t="s">
        <v>650</v>
      </c>
      <c r="C2" s="1"/>
      <c r="D2" s="1"/>
      <c r="E2" s="1"/>
      <c r="F2" s="1"/>
      <c r="G2" s="1"/>
      <c r="H2" s="1"/>
      <c r="I2" s="1"/>
      <c r="J2" s="1"/>
      <c r="K2" s="1"/>
      <c r="L2" s="1"/>
      <c r="M2" s="1"/>
      <c r="N2" s="1"/>
      <c r="O2" s="1"/>
      <c r="P2" s="1"/>
      <c r="Q2" s="1"/>
      <c r="R2" s="1"/>
      <c r="S2" s="1"/>
    </row>
    <row r="3" spans="1:19" ht="39.950000000000003" customHeight="1">
      <c r="A3" s="252" t="s">
        <v>651</v>
      </c>
      <c r="B3" s="252" t="s">
        <v>652</v>
      </c>
      <c r="C3" s="1"/>
      <c r="D3" s="1"/>
      <c r="E3" s="1"/>
      <c r="F3" s="1"/>
      <c r="G3" s="1"/>
      <c r="H3" s="1"/>
      <c r="I3" s="1"/>
      <c r="J3" s="1"/>
      <c r="K3" s="1"/>
      <c r="L3" s="1"/>
      <c r="M3" s="1"/>
      <c r="N3" s="1"/>
      <c r="O3" s="1"/>
      <c r="P3" s="1"/>
      <c r="Q3" s="1"/>
      <c r="R3" s="1"/>
      <c r="S3" s="1"/>
    </row>
    <row r="4" spans="1:19" ht="39.950000000000003" customHeight="1">
      <c r="A4" s="252" t="s">
        <v>653</v>
      </c>
      <c r="B4" s="252" t="s">
        <v>654</v>
      </c>
      <c r="C4" s="1"/>
      <c r="D4" s="1"/>
      <c r="E4" s="1"/>
      <c r="F4" s="1"/>
      <c r="G4" s="1"/>
      <c r="H4" s="1"/>
      <c r="I4" s="1"/>
      <c r="J4" s="1"/>
      <c r="K4" s="1"/>
      <c r="L4" s="1"/>
      <c r="M4" s="1"/>
      <c r="N4" s="1"/>
      <c r="O4" s="1"/>
      <c r="P4" s="1"/>
      <c r="Q4" s="1"/>
      <c r="R4" s="1"/>
      <c r="S4" s="1"/>
    </row>
    <row r="5" spans="1:19" ht="39.950000000000003" customHeight="1">
      <c r="A5" s="252" t="s">
        <v>655</v>
      </c>
      <c r="B5" s="252" t="s">
        <v>656</v>
      </c>
      <c r="C5" s="1"/>
      <c r="D5" s="1"/>
      <c r="E5" s="1"/>
      <c r="F5" s="1"/>
      <c r="G5" s="1"/>
      <c r="H5" s="1"/>
      <c r="I5" s="1"/>
      <c r="J5" s="1"/>
      <c r="K5" s="1"/>
      <c r="L5" s="1"/>
      <c r="M5" s="1"/>
      <c r="N5" s="1"/>
      <c r="O5" s="1"/>
      <c r="P5" s="1"/>
      <c r="Q5" s="1"/>
      <c r="R5" s="1"/>
      <c r="S5" s="1"/>
    </row>
    <row r="6" spans="1:19" ht="39.950000000000003" customHeight="1">
      <c r="A6" s="252" t="s">
        <v>657</v>
      </c>
      <c r="B6" s="252" t="s">
        <v>663</v>
      </c>
      <c r="C6" s="1"/>
      <c r="D6" s="1"/>
      <c r="E6" s="1"/>
      <c r="F6" s="1"/>
      <c r="G6" s="1"/>
      <c r="H6" s="1"/>
      <c r="I6" s="1"/>
      <c r="J6" s="1"/>
      <c r="K6" s="1"/>
      <c r="L6" s="1"/>
      <c r="M6" s="1"/>
      <c r="N6" s="1"/>
      <c r="O6" s="1"/>
      <c r="P6" s="1"/>
      <c r="Q6" s="1"/>
      <c r="R6" s="1"/>
      <c r="S6" s="1"/>
    </row>
    <row r="7" spans="1:19" ht="39.950000000000003" customHeight="1">
      <c r="A7" s="252" t="s">
        <v>661</v>
      </c>
      <c r="B7" s="252" t="s">
        <v>662</v>
      </c>
      <c r="C7" s="1"/>
      <c r="D7" s="1"/>
      <c r="E7" s="1"/>
      <c r="F7" s="1"/>
      <c r="G7" s="1"/>
      <c r="H7" s="1"/>
      <c r="I7" s="1"/>
      <c r="J7" s="1"/>
      <c r="K7" s="1"/>
      <c r="L7" s="1"/>
      <c r="M7" s="1"/>
      <c r="N7" s="1"/>
      <c r="O7" s="1"/>
      <c r="P7" s="1"/>
      <c r="Q7" s="1"/>
      <c r="R7" s="1"/>
      <c r="S7" s="1"/>
    </row>
    <row r="8" spans="1:19" ht="39.950000000000003" customHeight="1">
      <c r="A8" s="252" t="s">
        <v>664</v>
      </c>
      <c r="B8" s="252" t="s">
        <v>665</v>
      </c>
      <c r="C8" s="1"/>
      <c r="D8" s="1"/>
      <c r="E8" s="1"/>
      <c r="F8" s="1"/>
      <c r="G8" s="1"/>
      <c r="H8" s="1"/>
      <c r="I8" s="1"/>
      <c r="J8" s="1"/>
      <c r="K8" s="1"/>
      <c r="L8" s="1"/>
      <c r="M8" s="1"/>
      <c r="N8" s="1"/>
      <c r="O8" s="1"/>
      <c r="P8" s="1"/>
      <c r="Q8" s="1"/>
      <c r="R8" s="1"/>
      <c r="S8" s="1"/>
    </row>
    <row r="9" spans="1:19" ht="39.950000000000003" customHeight="1">
      <c r="A9" s="252" t="s">
        <v>666</v>
      </c>
      <c r="B9" s="252" t="s">
        <v>667</v>
      </c>
      <c r="C9" s="1"/>
      <c r="D9" s="1"/>
      <c r="E9" s="1"/>
      <c r="F9" s="1"/>
      <c r="G9" s="1"/>
      <c r="H9" s="1"/>
      <c r="I9" s="1"/>
      <c r="J9" s="1"/>
      <c r="K9" s="1"/>
      <c r="L9" s="1"/>
      <c r="M9" s="1"/>
      <c r="N9" s="1"/>
      <c r="O9" s="1"/>
      <c r="P9" s="1"/>
      <c r="Q9" s="1"/>
      <c r="R9" s="1"/>
      <c r="S9" s="1"/>
    </row>
    <row r="10" spans="1:19" ht="39.950000000000003" customHeight="1">
      <c r="A10" s="252" t="s">
        <v>668</v>
      </c>
      <c r="B10" s="252" t="s">
        <v>669</v>
      </c>
      <c r="C10" s="1"/>
      <c r="D10" s="1"/>
      <c r="E10" s="1"/>
      <c r="F10" s="1"/>
      <c r="G10" s="1"/>
      <c r="H10" s="1"/>
      <c r="I10" s="1"/>
      <c r="J10" s="1"/>
      <c r="K10" s="1"/>
      <c r="L10" s="1"/>
      <c r="M10" s="1"/>
      <c r="N10" s="1"/>
      <c r="O10" s="1"/>
      <c r="P10" s="1"/>
      <c r="Q10" s="1"/>
      <c r="R10" s="1"/>
      <c r="S10" s="1"/>
    </row>
    <row r="11" spans="1:19" ht="39.950000000000003" customHeight="1">
      <c r="A11" s="252" t="s">
        <v>670</v>
      </c>
      <c r="B11" s="252" t="s">
        <v>671</v>
      </c>
      <c r="C11" s="1"/>
      <c r="D11" s="1"/>
      <c r="E11" s="1"/>
      <c r="F11" s="1"/>
      <c r="G11" s="1"/>
      <c r="H11" s="1"/>
      <c r="I11" s="1"/>
      <c r="J11" s="1"/>
      <c r="K11" s="1"/>
      <c r="L11" s="1"/>
      <c r="M11" s="1"/>
      <c r="N11" s="1"/>
      <c r="O11" s="1"/>
      <c r="P11" s="1"/>
      <c r="Q11" s="1"/>
      <c r="R11" s="1"/>
      <c r="S11" s="1"/>
    </row>
    <row r="12" spans="1:19" ht="39.950000000000003" customHeight="1">
      <c r="A12" s="252" t="s">
        <v>672</v>
      </c>
      <c r="B12" s="252" t="s">
        <v>673</v>
      </c>
      <c r="C12" s="1"/>
      <c r="D12" s="1"/>
      <c r="E12" s="1"/>
      <c r="F12" s="1"/>
      <c r="G12" s="1"/>
      <c r="H12" s="1"/>
      <c r="I12" s="1"/>
      <c r="J12" s="1"/>
      <c r="K12" s="1"/>
      <c r="L12" s="1"/>
      <c r="M12" s="1"/>
      <c r="N12" s="1"/>
      <c r="O12" s="1"/>
      <c r="P12" s="1"/>
      <c r="Q12" s="1"/>
      <c r="R12" s="1"/>
      <c r="S12" s="1"/>
    </row>
    <row r="13" spans="1:19" ht="39.950000000000003" customHeight="1">
      <c r="A13" s="252" t="s">
        <v>674</v>
      </c>
      <c r="B13" s="252" t="s">
        <v>675</v>
      </c>
      <c r="C13" s="1"/>
      <c r="D13" s="1"/>
      <c r="E13" s="1"/>
      <c r="F13" s="1"/>
      <c r="G13" s="1"/>
      <c r="H13" s="1"/>
      <c r="I13" s="1"/>
      <c r="J13" s="1"/>
      <c r="K13" s="1"/>
      <c r="L13" s="1"/>
      <c r="M13" s="1"/>
      <c r="N13" s="1"/>
      <c r="O13" s="1"/>
      <c r="P13" s="1"/>
      <c r="Q13" s="1"/>
      <c r="R13" s="1"/>
      <c r="S13" s="1"/>
    </row>
    <row r="14" spans="1:19" ht="39.950000000000003" customHeight="1">
      <c r="A14" s="252" t="s">
        <v>676</v>
      </c>
      <c r="B14" s="252" t="s">
        <v>677</v>
      </c>
      <c r="C14" s="1"/>
      <c r="D14" s="1"/>
      <c r="E14" s="1"/>
      <c r="F14" s="1"/>
      <c r="G14" s="1"/>
      <c r="H14" s="1"/>
      <c r="I14" s="1"/>
      <c r="J14" s="1"/>
      <c r="K14" s="1"/>
      <c r="L14" s="1"/>
      <c r="M14" s="1"/>
      <c r="N14" s="1"/>
      <c r="O14" s="1"/>
      <c r="P14" s="1"/>
      <c r="Q14" s="1"/>
      <c r="R14" s="1"/>
      <c r="S14" s="1"/>
    </row>
    <row r="15" spans="1:19" ht="39.950000000000003" customHeight="1">
      <c r="A15" s="252" t="s">
        <v>678</v>
      </c>
      <c r="B15" s="252" t="s">
        <v>679</v>
      </c>
      <c r="C15" s="1"/>
      <c r="D15" s="1"/>
      <c r="E15" s="1"/>
      <c r="F15" s="1"/>
      <c r="G15" s="1"/>
      <c r="H15" s="1"/>
      <c r="I15" s="1"/>
      <c r="J15" s="1"/>
      <c r="K15" s="1"/>
      <c r="L15" s="1"/>
      <c r="M15" s="1"/>
      <c r="N15" s="1"/>
      <c r="O15" s="1"/>
      <c r="P15" s="1"/>
      <c r="Q15" s="1"/>
      <c r="R15" s="1"/>
      <c r="S15" s="1"/>
    </row>
    <row r="16" spans="1:19" ht="39.950000000000003" customHeight="1">
      <c r="A16" s="252" t="s">
        <v>680</v>
      </c>
      <c r="B16" s="252" t="s">
        <v>681</v>
      </c>
      <c r="C16" s="1"/>
      <c r="D16" s="1"/>
      <c r="E16" s="1"/>
      <c r="F16" s="1"/>
      <c r="G16" s="1"/>
      <c r="H16" s="1"/>
      <c r="I16" s="1"/>
      <c r="J16" s="1"/>
      <c r="K16" s="1"/>
      <c r="L16" s="1"/>
      <c r="M16" s="1"/>
      <c r="N16" s="1"/>
      <c r="O16" s="1"/>
      <c r="P16" s="1"/>
      <c r="Q16" s="1"/>
      <c r="R16" s="1"/>
      <c r="S16" s="1"/>
    </row>
    <row r="17" spans="1:19" ht="39.950000000000003" customHeight="1">
      <c r="A17" s="252" t="s">
        <v>682</v>
      </c>
      <c r="B17" s="252" t="s">
        <v>683</v>
      </c>
      <c r="C17" s="1"/>
      <c r="D17" s="1"/>
      <c r="E17" s="1"/>
      <c r="F17" s="1"/>
      <c r="G17" s="1"/>
      <c r="H17" s="1"/>
      <c r="I17" s="1"/>
      <c r="J17" s="1"/>
      <c r="K17" s="1"/>
      <c r="L17" s="1"/>
      <c r="M17" s="1"/>
      <c r="N17" s="1"/>
      <c r="O17" s="1"/>
      <c r="P17" s="1"/>
      <c r="Q17" s="1"/>
      <c r="R17" s="1"/>
      <c r="S17" s="1"/>
    </row>
    <row r="18" spans="1:19" ht="39.950000000000003" customHeight="1" thickBot="1">
      <c r="A18" s="253" t="s">
        <v>684</v>
      </c>
      <c r="B18" s="253" t="s">
        <v>685</v>
      </c>
      <c r="C18" s="1"/>
      <c r="D18" s="1"/>
      <c r="E18" s="1"/>
      <c r="F18" s="1"/>
      <c r="G18" s="1"/>
      <c r="H18" s="1"/>
      <c r="I18" s="1"/>
      <c r="J18" s="1"/>
      <c r="K18" s="1"/>
      <c r="L18" s="1"/>
      <c r="M18" s="1"/>
      <c r="N18" s="1"/>
      <c r="O18" s="1"/>
      <c r="P18" s="1"/>
      <c r="Q18" s="1"/>
      <c r="R18" s="1"/>
      <c r="S18" s="1"/>
    </row>
    <row r="19" spans="1:19" ht="39.950000000000003" customHeight="1">
      <c r="A19" s="1"/>
      <c r="B19" s="1"/>
      <c r="C19" s="1"/>
      <c r="D19" s="1"/>
      <c r="E19" s="1"/>
      <c r="F19" s="1"/>
      <c r="G19" s="1"/>
      <c r="H19" s="1"/>
      <c r="I19" s="1"/>
      <c r="J19" s="1"/>
      <c r="K19" s="1"/>
      <c r="L19" s="1"/>
      <c r="M19" s="1"/>
      <c r="N19" s="1"/>
      <c r="O19" s="1"/>
      <c r="P19" s="1"/>
      <c r="Q19" s="1"/>
      <c r="R19" s="1"/>
      <c r="S19" s="1"/>
    </row>
    <row r="20" spans="1:19" ht="39.950000000000003" customHeight="1">
      <c r="A20" s="1"/>
      <c r="B20" s="1"/>
      <c r="C20" s="1"/>
      <c r="D20" s="1"/>
      <c r="E20" s="1"/>
      <c r="F20" s="1"/>
      <c r="G20" s="1"/>
      <c r="H20" s="1"/>
      <c r="I20" s="1"/>
      <c r="J20" s="1"/>
      <c r="K20" s="1"/>
      <c r="L20" s="1"/>
      <c r="M20" s="1"/>
      <c r="N20" s="1"/>
      <c r="O20" s="1"/>
      <c r="P20" s="1"/>
      <c r="Q20" s="1"/>
      <c r="R20" s="1"/>
      <c r="S20" s="1"/>
    </row>
    <row r="21" spans="1:19" ht="39.950000000000003" customHeight="1">
      <c r="A21" s="1"/>
      <c r="B21" s="1"/>
      <c r="C21" s="1"/>
      <c r="D21" s="1"/>
      <c r="E21" s="1"/>
      <c r="F21" s="1"/>
      <c r="G21" s="1"/>
      <c r="H21" s="1"/>
      <c r="I21" s="1"/>
      <c r="J21" s="1"/>
      <c r="K21" s="1"/>
      <c r="L21" s="1"/>
      <c r="M21" s="1"/>
      <c r="N21" s="1"/>
      <c r="O21" s="1"/>
      <c r="P21" s="1"/>
      <c r="Q21" s="1"/>
      <c r="R21" s="1"/>
      <c r="S21" s="1"/>
    </row>
    <row r="22" spans="1:19" ht="39.950000000000003" customHeight="1">
      <c r="A22" s="1"/>
      <c r="B22" s="1"/>
      <c r="C22" s="1"/>
      <c r="D22" s="1"/>
      <c r="E22" s="1"/>
      <c r="F22" s="1"/>
      <c r="G22" s="1"/>
      <c r="H22" s="1"/>
      <c r="I22" s="1"/>
      <c r="J22" s="1"/>
      <c r="K22" s="1"/>
      <c r="L22" s="1"/>
      <c r="M22" s="1"/>
      <c r="N22" s="1"/>
      <c r="O22" s="1"/>
      <c r="P22" s="1"/>
      <c r="Q22" s="1"/>
      <c r="R22" s="1"/>
      <c r="S22" s="1"/>
    </row>
    <row r="23" spans="1:19">
      <c r="A23" s="1"/>
      <c r="B23" s="1"/>
      <c r="C23" s="1"/>
      <c r="D23" s="1"/>
      <c r="E23" s="1"/>
      <c r="F23" s="1"/>
      <c r="G23" s="1"/>
      <c r="H23" s="1"/>
      <c r="I23" s="1"/>
      <c r="J23" s="1"/>
      <c r="K23" s="1"/>
      <c r="L23" s="1"/>
      <c r="M23" s="1"/>
      <c r="N23" s="1"/>
      <c r="O23" s="1"/>
      <c r="P23" s="1"/>
      <c r="Q23" s="1"/>
      <c r="R23" s="1"/>
      <c r="S23" s="1"/>
    </row>
    <row r="24" spans="1:19">
      <c r="A24" s="1"/>
      <c r="B24" s="1"/>
      <c r="C24" s="1"/>
      <c r="D24" s="1"/>
      <c r="E24" s="1"/>
      <c r="F24" s="1"/>
      <c r="G24" s="1"/>
      <c r="H24" s="1"/>
      <c r="I24" s="1"/>
      <c r="J24" s="1"/>
      <c r="K24" s="1"/>
      <c r="L24" s="1"/>
      <c r="M24" s="1"/>
      <c r="N24" s="1"/>
      <c r="O24" s="1"/>
      <c r="P24" s="1"/>
      <c r="Q24" s="1"/>
      <c r="R24" s="1"/>
      <c r="S24" s="1"/>
    </row>
    <row r="25" spans="1:19">
      <c r="A25" s="1"/>
      <c r="B25" s="1"/>
      <c r="C25" s="1"/>
      <c r="D25" s="1"/>
      <c r="E25" s="1"/>
      <c r="F25" s="1"/>
      <c r="G25" s="1"/>
      <c r="H25" s="1"/>
      <c r="I25" s="1"/>
      <c r="J25" s="1"/>
      <c r="K25" s="1"/>
      <c r="L25" s="1"/>
      <c r="M25" s="1"/>
      <c r="N25" s="1"/>
      <c r="O25" s="1"/>
      <c r="P25" s="1"/>
      <c r="Q25" s="1"/>
      <c r="R25" s="1"/>
      <c r="S25" s="1"/>
    </row>
    <row r="26" spans="1:19">
      <c r="A26" s="1"/>
      <c r="B26" s="1"/>
      <c r="C26" s="1"/>
      <c r="D26" s="1"/>
      <c r="E26" s="1"/>
      <c r="F26" s="1"/>
      <c r="G26" s="1"/>
      <c r="H26" s="1"/>
      <c r="I26" s="1"/>
      <c r="J26" s="1"/>
      <c r="K26" s="1"/>
      <c r="L26" s="1"/>
      <c r="M26" s="1"/>
      <c r="N26" s="1"/>
      <c r="O26" s="1"/>
      <c r="P26" s="1"/>
      <c r="Q26" s="1"/>
      <c r="R26" s="1"/>
      <c r="S26" s="1"/>
    </row>
    <row r="27" spans="1:19">
      <c r="A27" s="1"/>
      <c r="B27" s="1"/>
      <c r="C27" s="1"/>
      <c r="D27" s="1"/>
      <c r="E27" s="1"/>
      <c r="F27" s="1"/>
      <c r="G27" s="1"/>
      <c r="H27" s="1"/>
      <c r="I27" s="1"/>
      <c r="J27" s="1"/>
      <c r="K27" s="1"/>
      <c r="L27" s="1"/>
      <c r="M27" s="1"/>
      <c r="N27" s="1"/>
      <c r="O27" s="1"/>
      <c r="P27" s="1"/>
      <c r="Q27" s="1"/>
      <c r="R27" s="1"/>
      <c r="S27" s="1"/>
    </row>
    <row r="28" spans="1:19">
      <c r="A28" s="1"/>
      <c r="B28" s="1"/>
      <c r="C28" s="1"/>
      <c r="D28" s="1"/>
      <c r="E28" s="1"/>
      <c r="F28" s="1"/>
      <c r="G28" s="1"/>
      <c r="H28" s="1"/>
      <c r="I28" s="1"/>
      <c r="J28" s="1"/>
      <c r="K28" s="1"/>
      <c r="L28" s="1"/>
      <c r="M28" s="1"/>
      <c r="N28" s="1"/>
      <c r="O28" s="1"/>
      <c r="P28" s="1"/>
      <c r="Q28" s="1"/>
      <c r="R28" s="1"/>
      <c r="S28" s="1"/>
    </row>
    <row r="29" spans="1:19">
      <c r="A29" s="1"/>
      <c r="B29" s="1"/>
      <c r="C29" s="1"/>
      <c r="D29" s="1"/>
      <c r="E29" s="1"/>
      <c r="F29" s="1"/>
      <c r="G29" s="1"/>
      <c r="H29" s="1"/>
      <c r="I29" s="1"/>
      <c r="J29" s="1"/>
      <c r="K29" s="1"/>
      <c r="L29" s="1"/>
      <c r="M29" s="1"/>
      <c r="N29" s="1"/>
      <c r="O29" s="1"/>
      <c r="P29" s="1"/>
      <c r="Q29" s="1"/>
      <c r="R29" s="1"/>
      <c r="S29" s="1"/>
    </row>
    <row r="30" spans="1:19">
      <c r="A30" s="1"/>
      <c r="B30" s="1"/>
      <c r="C30" s="1"/>
      <c r="D30" s="1"/>
      <c r="E30" s="1"/>
      <c r="F30" s="1"/>
      <c r="G30" s="1"/>
      <c r="H30" s="1"/>
      <c r="I30" s="1"/>
      <c r="J30" s="1"/>
      <c r="K30" s="1"/>
      <c r="L30" s="1"/>
      <c r="M30" s="1"/>
      <c r="N30" s="1"/>
      <c r="O30" s="1"/>
      <c r="P30" s="1"/>
      <c r="Q30" s="1"/>
      <c r="R30" s="1"/>
      <c r="S30" s="1"/>
    </row>
    <row r="31" spans="1:19">
      <c r="A31" s="1"/>
      <c r="B31" s="1"/>
      <c r="C31" s="1"/>
      <c r="D31" s="1"/>
      <c r="E31" s="1"/>
      <c r="F31" s="1"/>
      <c r="G31" s="1"/>
      <c r="H31" s="1"/>
      <c r="I31" s="1"/>
      <c r="J31" s="1"/>
      <c r="K31" s="1"/>
      <c r="L31" s="1"/>
      <c r="M31" s="1"/>
      <c r="N31" s="1"/>
      <c r="O31" s="1"/>
      <c r="P31" s="1"/>
      <c r="Q31" s="1"/>
      <c r="R31" s="1"/>
      <c r="S31" s="1"/>
    </row>
    <row r="32" spans="1:19">
      <c r="A32" s="1"/>
      <c r="B32" s="1"/>
      <c r="C32" s="1"/>
      <c r="D32" s="1"/>
      <c r="E32" s="1"/>
      <c r="F32" s="1"/>
      <c r="G32" s="1"/>
      <c r="H32" s="1"/>
      <c r="I32" s="1"/>
      <c r="J32" s="1"/>
      <c r="K32" s="1"/>
      <c r="L32" s="1"/>
      <c r="M32" s="1"/>
      <c r="N32" s="1"/>
      <c r="O32" s="1"/>
      <c r="P32" s="1"/>
      <c r="Q32" s="1"/>
      <c r="R32" s="1"/>
      <c r="S32" s="1"/>
    </row>
    <row r="33" spans="1:41">
      <c r="A33" s="1"/>
      <c r="B33" s="1"/>
      <c r="C33" s="1"/>
      <c r="D33" s="1"/>
      <c r="E33" s="1"/>
      <c r="F33" s="1"/>
      <c r="G33" s="1"/>
      <c r="H33" s="1"/>
      <c r="I33" s="1"/>
      <c r="J33" s="1"/>
      <c r="K33" s="1"/>
      <c r="L33" s="1"/>
      <c r="M33" s="1"/>
      <c r="N33" s="1"/>
      <c r="O33" s="1"/>
      <c r="P33" s="1"/>
      <c r="Q33" s="1"/>
      <c r="R33" s="1"/>
      <c r="S33" s="1"/>
    </row>
    <row r="34" spans="1:4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row>
    <row r="35" spans="1:4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row>
    <row r="36" spans="1:4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row>
    <row r="37" spans="1:4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row>
    <row r="38" spans="1:4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row>
    <row r="39" spans="1:4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row>
    <row r="40" spans="1:4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row>
    <row r="41" spans="1:4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row>
    <row r="42" spans="1:4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row>
    <row r="43" spans="1:4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row>
    <row r="44" spans="1:4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row>
    <row r="45" spans="1:4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row>
    <row r="46" spans="1:4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row>
    <row r="47" spans="1:4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row>
    <row r="48" spans="1:4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row>
    <row r="49" spans="1:4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row>
    <row r="50" spans="1:4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row>
    <row r="51" spans="1:4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row>
    <row r="52" spans="1:4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row>
    <row r="53" spans="1:4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row>
    <row r="54" spans="1:4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row>
    <row r="55" spans="1:4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row>
    <row r="56" spans="1:4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4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row>
    <row r="58" spans="1:4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row>
    <row r="59" spans="1:4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row>
    <row r="60" spans="1:4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row>
    <row r="61" spans="1:4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row>
    <row r="62" spans="1:4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row>
    <row r="63" spans="1:4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4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row>
    <row r="65" spans="1:4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row>
    <row r="66" spans="1:4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row>
    <row r="67" spans="1:4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row>
    <row r="68" spans="1:4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row>
    <row r="69" spans="1:4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row>
    <row r="70" spans="1:4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row>
    <row r="71" spans="1:4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row>
    <row r="72" spans="1:4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row>
    <row r="73" spans="1:4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row>
    <row r="74" spans="1:4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row>
    <row r="75" spans="1:41">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row>
    <row r="76" spans="1:41">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row>
    <row r="77" spans="1:41">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row>
    <row r="78" spans="1:4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row>
    <row r="79" spans="1:41">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row>
    <row r="80" spans="1:41">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row>
    <row r="81" spans="1:4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row>
    <row r="82" spans="1:41">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row>
    <row r="83" spans="1:41">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row>
    <row r="84" spans="1:41">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row>
    <row r="85" spans="1:41">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row>
    <row r="86" spans="1:41">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row>
    <row r="87" spans="1:41">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row>
    <row r="88" spans="1:41">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row>
    <row r="89" spans="1:41">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row>
    <row r="90" spans="1:41">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row>
    <row r="91" spans="1:41">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row>
    <row r="92" spans="1:41">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row>
    <row r="93" spans="1:41">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row>
    <row r="94" spans="1:41">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row>
    <row r="95" spans="1:41">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row>
    <row r="96" spans="1:41">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row>
    <row r="97" spans="1:41">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row>
    <row r="98" spans="1:41">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row>
    <row r="99" spans="1:41">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row>
    <row r="100" spans="1:4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row>
    <row r="101" spans="1:4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row>
    <row r="102" spans="1:4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row>
    <row r="103" spans="1:4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row>
    <row r="104" spans="1:4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row>
    <row r="105" spans="1:4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row>
    <row r="106" spans="1:4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row>
    <row r="107" spans="1:4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row>
    <row r="108" spans="1:4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row>
    <row r="109" spans="1:4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row>
    <row r="110" spans="1:4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row>
    <row r="111" spans="1:4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row>
    <row r="112" spans="1:4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row>
    <row r="113" spans="1:4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row>
    <row r="114" spans="1:4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row>
    <row r="115" spans="1:4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row>
    <row r="116" spans="1:4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row>
    <row r="117" spans="1:4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row>
    <row r="118" spans="1:4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row>
    <row r="119" spans="1:4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row>
    <row r="120" spans="1:4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row>
    <row r="121" spans="1:4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row>
    <row r="122" spans="1:4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row>
    <row r="123" spans="1:4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row>
    <row r="124" spans="1:4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row>
    <row r="125" spans="1:4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row>
    <row r="126" spans="1:4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row>
    <row r="127" spans="1:4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row>
    <row r="128" spans="1:4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row>
    <row r="129" spans="1:4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row>
    <row r="130" spans="1:4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row>
    <row r="131" spans="1:4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row>
    <row r="132" spans="1:4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row>
    <row r="133" spans="1:4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row>
    <row r="134" spans="1:4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row>
    <row r="135" spans="1:4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row>
    <row r="136" spans="1:4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row>
    <row r="137" spans="1:4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row>
    <row r="138" spans="1:4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row>
    <row r="139" spans="1:4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row>
  </sheetData>
  <hyperlinks>
    <hyperlink ref="A2" location="'2'!A2" display="Notations extra-financières" xr:uid="{0065251F-3BDB-4809-BEC3-2DF677833B4D}"/>
    <hyperlink ref="B2" location="'2'!B2" display="Non-financial ratings" xr:uid="{CC5CFA8F-2F7D-4A65-8F02-1B64D822B6E7}"/>
    <hyperlink ref="A3" location="'3'!A2" display="Satisfaction et protection des clients" xr:uid="{E2F3F335-6720-4F03-8430-C432F7CF510A}"/>
    <hyperlink ref="B3" location="'3'!B2" display="Clients satisfaction and protection" xr:uid="{5B957ADE-E349-4E62-BE34-B0A1F22B6EBE}"/>
    <hyperlink ref="A4" location="'4'!A2" display="Engagements E&amp;S dans le cadre des activités du Groupe " xr:uid="{0764FD83-3B02-4522-A0F0-D0213EAD7892}"/>
    <hyperlink ref="B4" location="'4'!B2" display="E&amp;S commitments in the Group's businesses activity" xr:uid="{B9D27204-94D3-48D4-822E-547C8565F273}"/>
    <hyperlink ref="A5" location="'5'!A2" display="Engagements E&amp;S dans le cadre d'achats du Groupe" xr:uid="{278A4A39-3304-4400-BC8B-AB889191033C}"/>
    <hyperlink ref="B5" location="'5'!B2" display="E&amp;S commitments as a part of Group's sourcing" xr:uid="{253738F3-4C17-41FA-B189-2EEF9D10CC93}"/>
    <hyperlink ref="A6" location="'6'!A2" display="Finance durable et à impact positif" xr:uid="{8F32E5BF-C452-4B84-8445-A8A2630880DB}"/>
    <hyperlink ref="B6" location="'6'!B2" display="Sustainable and positive impact finance" xr:uid="{11AE8FE8-6B6A-472B-ADAF-D661243A8DA2}"/>
    <hyperlink ref="A7" location="'6'!A16" display="Investissement sociallement responsable (ISR)" xr:uid="{63BB19C3-B4D8-4300-B9A3-1EA2B7479DB8}"/>
    <hyperlink ref="B7" location="'6'!B16" display="Socially responsible investment (SRI)" xr:uid="{4B763362-CB09-4F97-BA9D-645DAC9551A4}"/>
    <hyperlink ref="A8" location="'7'!A2" display="Financement de l'économie réelle" xr:uid="{699FA939-5AE5-4139-B216-7FFC332D6CE0}"/>
    <hyperlink ref="B8" location="'7'!B2" display="Financing real economy" xr:uid="{6C3B47C8-8DD7-4B9C-B25E-E3A274C0CE3A}"/>
    <hyperlink ref="A9" location="'8'!A2" display="Engagement en faveur du climat" xr:uid="{09C6F555-6B0A-454C-8DA5-B43E37A3229B}"/>
    <hyperlink ref="B9" location="'8'!B2" display="Commitment to climate" xr:uid="{FED86056-D5DD-4E85-B87A-CEF9C9228D73}"/>
    <hyperlink ref="A10" location="'8'!A11" display="Réduction de l'empreinte carbone du Groupe" xr:uid="{090D98E4-ACAC-4C1B-9613-D8B223F32D23}"/>
    <hyperlink ref="B10" location="'8'!B11" display="Reducing the Group's carbon footprint" xr:uid="{60931378-8D69-4247-916B-4B8908D2AB21}"/>
    <hyperlink ref="A11" location="'9'!A2" display="Contribution au développement durable de l'Afrique" xr:uid="{A38935E9-51E2-4943-9F8D-1F4F00C224F8}"/>
    <hyperlink ref="B11" location="'9'!B2" display="Contribution to sustainable development of Africa" xr:uid="{2FA1D79A-D108-4DA7-82DA-32C5131F66CD}"/>
    <hyperlink ref="A12" location="'10'!A2" display="Equipes du Groupe" xr:uid="{03721E57-B97A-43B5-9A33-B6A1A56D81E2}"/>
    <hyperlink ref="B12" location="'10'!B2" display="Teams of the Group" xr:uid="{A248C4F5-D5E1-4CAB-891C-AC3DC08BD560}"/>
    <hyperlink ref="A13" location="'10'!A21" display="Métiers et compétences" xr:uid="{CC98766F-DF99-4069-B519-86622B114529}"/>
    <hyperlink ref="B13" location="'10'!B21" display="Supporting changing professions " xr:uid="{89933E48-EB42-4728-94B3-1C03FFE1D028}"/>
    <hyperlink ref="A14" location="'10'!A64" display="Diversité et inclusion" xr:uid="{104CF793-506D-48D2-B4E9-DEBC432ECB89}"/>
    <hyperlink ref="B14" location="'10'!B64" display="Diversity and inclusion" xr:uid="{D927DEEB-21FE-4B3E-860B-F299404D8264}"/>
    <hyperlink ref="A15" location="'10'!A88" display="Performance and rémunération" xr:uid="{03E8677A-6751-4FFB-A988-F42483BE0D60}"/>
    <hyperlink ref="B15" location="'10'!B88" display="Performance et compensation" xr:uid="{DA8693B8-C6F9-4D91-A336-0129EF987C4B}"/>
    <hyperlink ref="A16" location="'10'!A103" display="Santé et sécurité au travail" xr:uid="{E1C6784C-2BD7-4DAD-8C60-93EA65F06D37}"/>
    <hyperlink ref="B16" location="'10'!B103" display="Health and safety" xr:uid="{E1FD1121-79D1-40DB-A9D1-9605C1660F7F}"/>
    <hyperlink ref="A17" location="'10'!A122" display="Culture d'entreprise et principes éthiques" xr:uid="{026AAFD6-E8E9-46D1-8AEC-F402A8948479}"/>
    <hyperlink ref="B17" location="'10'!B122" display="Corporate culture and ethics principles" xr:uid="{0E52114D-1B6C-4355-8CD8-A5F899D0EF76}"/>
    <hyperlink ref="A18" location="'10'!A136" display="Engagement sociétal" xr:uid="{025773C0-DDF6-4ECD-B414-B9C569BC2973}"/>
    <hyperlink ref="B18" location="'10'!B136" display="Involvment in civic activities" xr:uid="{14B4DC6C-7034-4B82-8001-7F5F9D9FFB61}"/>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3A113-2DF5-4C64-8AD9-CF0D128589FB}">
  <dimension ref="A1:K145"/>
  <sheetViews>
    <sheetView topLeftCell="B1" workbookViewId="0">
      <selection activeCell="B1" sqref="B1"/>
    </sheetView>
  </sheetViews>
  <sheetFormatPr baseColWidth="10" defaultRowHeight="15"/>
  <cols>
    <col min="1" max="1" width="67.7109375" hidden="1" customWidth="1"/>
    <col min="2" max="2" width="67.7109375" customWidth="1"/>
    <col min="3" max="3" width="15.7109375" hidden="1" customWidth="1"/>
    <col min="4" max="4" width="15.7109375" customWidth="1"/>
    <col min="5" max="5" width="15.7109375" hidden="1" customWidth="1"/>
    <col min="6" max="6" width="15.7109375" customWidth="1"/>
    <col min="7" max="9" width="20.7109375" customWidth="1"/>
    <col min="10" max="10" width="67.7109375" hidden="1" customWidth="1"/>
    <col min="11" max="11" width="67.7109375" customWidth="1"/>
  </cols>
  <sheetData>
    <row r="1" spans="1:11" ht="39.950000000000003" customHeight="1">
      <c r="A1" s="80" t="s">
        <v>0</v>
      </c>
      <c r="B1" s="80" t="s">
        <v>213</v>
      </c>
      <c r="C1" s="80" t="s">
        <v>1</v>
      </c>
      <c r="D1" s="80" t="s">
        <v>214</v>
      </c>
      <c r="E1" s="80" t="s">
        <v>2</v>
      </c>
      <c r="F1" s="80" t="s">
        <v>215</v>
      </c>
      <c r="G1" s="80">
        <v>2018</v>
      </c>
      <c r="H1" s="80">
        <v>2019</v>
      </c>
      <c r="I1" s="80">
        <v>2020</v>
      </c>
      <c r="J1" s="80" t="s">
        <v>686</v>
      </c>
      <c r="K1" s="80" t="s">
        <v>687</v>
      </c>
    </row>
    <row r="2" spans="1:11" ht="39.950000000000003" customHeight="1">
      <c r="A2" s="187" t="s">
        <v>82</v>
      </c>
      <c r="B2" s="187" t="s">
        <v>660</v>
      </c>
      <c r="C2" s="188"/>
      <c r="D2" s="188"/>
      <c r="E2" s="188"/>
      <c r="F2" s="188"/>
      <c r="G2" s="188"/>
      <c r="H2" s="188"/>
      <c r="I2" s="188"/>
      <c r="J2" s="287"/>
      <c r="K2" s="288"/>
    </row>
    <row r="3" spans="1:11" ht="36.950000000000003" customHeight="1">
      <c r="A3" s="189" t="s">
        <v>83</v>
      </c>
      <c r="B3" s="189" t="s">
        <v>275</v>
      </c>
      <c r="C3" s="190" t="s">
        <v>4</v>
      </c>
      <c r="D3" s="190" t="s">
        <v>217</v>
      </c>
      <c r="E3" s="191" t="s">
        <v>590</v>
      </c>
      <c r="F3" s="192" t="s">
        <v>591</v>
      </c>
      <c r="G3" s="193">
        <v>67</v>
      </c>
      <c r="H3" s="193">
        <v>62</v>
      </c>
      <c r="I3" s="204">
        <v>61</v>
      </c>
      <c r="J3" s="289"/>
      <c r="K3" s="290"/>
    </row>
    <row r="4" spans="1:11" ht="36.950000000000003" customHeight="1">
      <c r="A4" s="189" t="s">
        <v>84</v>
      </c>
      <c r="B4" s="189" t="s">
        <v>276</v>
      </c>
      <c r="C4" s="190" t="s">
        <v>4</v>
      </c>
      <c r="D4" s="190" t="s">
        <v>217</v>
      </c>
      <c r="E4" s="192" t="s">
        <v>589</v>
      </c>
      <c r="F4" s="192" t="s">
        <v>592</v>
      </c>
      <c r="G4" s="193">
        <v>149022</v>
      </c>
      <c r="H4" s="193">
        <v>138240</v>
      </c>
      <c r="I4" s="204">
        <v>133251</v>
      </c>
      <c r="J4" s="289"/>
      <c r="K4" s="291"/>
    </row>
    <row r="5" spans="1:11" ht="36.950000000000003" customHeight="1">
      <c r="A5" s="194" t="s">
        <v>86</v>
      </c>
      <c r="B5" s="194" t="s">
        <v>278</v>
      </c>
      <c r="C5" s="195" t="s">
        <v>87</v>
      </c>
      <c r="D5" s="195" t="s">
        <v>87</v>
      </c>
      <c r="E5" s="195" t="s">
        <v>589</v>
      </c>
      <c r="F5" s="195" t="s">
        <v>592</v>
      </c>
      <c r="G5" s="196">
        <v>73749</v>
      </c>
      <c r="H5" s="196">
        <v>72047</v>
      </c>
      <c r="I5" s="205">
        <v>70178</v>
      </c>
      <c r="J5" s="289"/>
      <c r="K5" s="290"/>
    </row>
    <row r="6" spans="1:11" ht="36.950000000000003" customHeight="1">
      <c r="A6" s="194" t="s">
        <v>181</v>
      </c>
      <c r="B6" s="194" t="s">
        <v>279</v>
      </c>
      <c r="C6" s="195" t="s">
        <v>87</v>
      </c>
      <c r="D6" s="195" t="s">
        <v>87</v>
      </c>
      <c r="E6" s="195" t="s">
        <v>589</v>
      </c>
      <c r="F6" s="195" t="s">
        <v>592</v>
      </c>
      <c r="G6" s="196">
        <v>48676</v>
      </c>
      <c r="H6" s="196">
        <v>38855</v>
      </c>
      <c r="I6" s="205">
        <v>36085</v>
      </c>
      <c r="J6" s="289"/>
      <c r="K6" s="291"/>
    </row>
    <row r="7" spans="1:11" ht="36.950000000000003" customHeight="1">
      <c r="A7" s="194" t="s">
        <v>182</v>
      </c>
      <c r="B7" s="194" t="s">
        <v>280</v>
      </c>
      <c r="C7" s="197" t="s">
        <v>88</v>
      </c>
      <c r="D7" s="197" t="s">
        <v>281</v>
      </c>
      <c r="E7" s="197" t="s">
        <v>24</v>
      </c>
      <c r="F7" s="209" t="s">
        <v>24</v>
      </c>
      <c r="G7" s="198">
        <v>0.13375877387231416</v>
      </c>
      <c r="H7" s="198">
        <v>0.13</v>
      </c>
      <c r="I7" s="206">
        <v>0.12186775333768603</v>
      </c>
      <c r="J7" s="289"/>
      <c r="K7" s="290"/>
    </row>
    <row r="8" spans="1:11" ht="36.950000000000003" customHeight="1">
      <c r="A8" s="194" t="s">
        <v>183</v>
      </c>
      <c r="B8" s="194" t="s">
        <v>282</v>
      </c>
      <c r="C8" s="195" t="s">
        <v>89</v>
      </c>
      <c r="D8" s="195" t="s">
        <v>283</v>
      </c>
      <c r="E8" s="197" t="s">
        <v>24</v>
      </c>
      <c r="F8" s="209" t="s">
        <v>24</v>
      </c>
      <c r="G8" s="198">
        <v>6.4688435264591809E-2</v>
      </c>
      <c r="H8" s="198">
        <v>6.0999999999999999E-2</v>
      </c>
      <c r="I8" s="206">
        <v>6.940285626374286E-2</v>
      </c>
      <c r="J8" s="289"/>
      <c r="K8" s="291"/>
    </row>
    <row r="9" spans="1:11" ht="36.950000000000003" customHeight="1">
      <c r="A9" s="194" t="s">
        <v>184</v>
      </c>
      <c r="B9" s="194" t="s">
        <v>284</v>
      </c>
      <c r="C9" s="197" t="s">
        <v>90</v>
      </c>
      <c r="D9" s="195" t="s">
        <v>285</v>
      </c>
      <c r="E9" s="197" t="s">
        <v>24</v>
      </c>
      <c r="F9" s="209" t="s">
        <v>24</v>
      </c>
      <c r="G9" s="198">
        <v>6.660090456442673E-2</v>
      </c>
      <c r="H9" s="198">
        <v>6.8000000000000005E-2</v>
      </c>
      <c r="I9" s="206">
        <v>7.4753660385287912E-2</v>
      </c>
      <c r="J9" s="289"/>
      <c r="K9" s="290"/>
    </row>
    <row r="10" spans="1:11" ht="36.950000000000003" customHeight="1">
      <c r="A10" s="194" t="s">
        <v>185</v>
      </c>
      <c r="B10" s="194" t="s">
        <v>286</v>
      </c>
      <c r="C10" s="195" t="s">
        <v>31</v>
      </c>
      <c r="D10" s="195" t="s">
        <v>233</v>
      </c>
      <c r="E10" s="195" t="s">
        <v>589</v>
      </c>
      <c r="F10" s="195" t="s">
        <v>592</v>
      </c>
      <c r="G10" s="196">
        <v>13338</v>
      </c>
      <c r="H10" s="196">
        <v>13505</v>
      </c>
      <c r="I10" s="205">
        <v>13048</v>
      </c>
      <c r="J10" s="289"/>
      <c r="K10" s="291"/>
    </row>
    <row r="11" spans="1:11" ht="36.950000000000003" customHeight="1">
      <c r="A11" s="194" t="s">
        <v>186</v>
      </c>
      <c r="B11" s="194" t="s">
        <v>593</v>
      </c>
      <c r="C11" s="195" t="s">
        <v>594</v>
      </c>
      <c r="D11" s="195" t="s">
        <v>595</v>
      </c>
      <c r="E11" s="195" t="s">
        <v>589</v>
      </c>
      <c r="F11" s="195" t="s">
        <v>592</v>
      </c>
      <c r="G11" s="196">
        <v>10020</v>
      </c>
      <c r="H11" s="196">
        <v>10925</v>
      </c>
      <c r="I11" s="205">
        <v>11256</v>
      </c>
      <c r="J11" s="289"/>
      <c r="K11" s="290"/>
    </row>
    <row r="12" spans="1:11" ht="36.950000000000003" customHeight="1">
      <c r="A12" s="194" t="s">
        <v>187</v>
      </c>
      <c r="B12" s="194" t="s">
        <v>287</v>
      </c>
      <c r="C12" s="197" t="s">
        <v>91</v>
      </c>
      <c r="D12" s="195" t="s">
        <v>288</v>
      </c>
      <c r="E12" s="195" t="s">
        <v>589</v>
      </c>
      <c r="F12" s="195" t="s">
        <v>592</v>
      </c>
      <c r="G12" s="196">
        <v>3239</v>
      </c>
      <c r="H12" s="196">
        <v>2908</v>
      </c>
      <c r="I12" s="205">
        <v>2684</v>
      </c>
      <c r="J12" s="289"/>
      <c r="K12" s="291"/>
    </row>
    <row r="13" spans="1:11" ht="36.950000000000003" customHeight="1">
      <c r="A13" s="194" t="s">
        <v>418</v>
      </c>
      <c r="B13" s="194" t="s">
        <v>349</v>
      </c>
      <c r="C13" s="197" t="s">
        <v>17</v>
      </c>
      <c r="D13" s="197" t="s">
        <v>17</v>
      </c>
      <c r="E13" s="195" t="s">
        <v>589</v>
      </c>
      <c r="F13" s="195" t="s">
        <v>592</v>
      </c>
      <c r="G13" s="196">
        <v>40625</v>
      </c>
      <c r="H13" s="196">
        <v>42584</v>
      </c>
      <c r="I13" s="205">
        <v>41668</v>
      </c>
      <c r="J13" s="289"/>
      <c r="K13" s="290"/>
    </row>
    <row r="14" spans="1:11" ht="36.950000000000003" customHeight="1">
      <c r="A14" s="189" t="s">
        <v>136</v>
      </c>
      <c r="B14" s="189" t="s">
        <v>335</v>
      </c>
      <c r="C14" s="190" t="s">
        <v>4</v>
      </c>
      <c r="D14" s="195" t="s">
        <v>217</v>
      </c>
      <c r="E14" s="190" t="s">
        <v>24</v>
      </c>
      <c r="F14" s="209" t="s">
        <v>24</v>
      </c>
      <c r="G14" s="200">
        <v>0.58135999999999999</v>
      </c>
      <c r="H14" s="201">
        <v>0.56899999999999995</v>
      </c>
      <c r="I14" s="207">
        <v>0.56369999999999998</v>
      </c>
      <c r="J14" s="289"/>
      <c r="K14" s="291"/>
    </row>
    <row r="15" spans="1:11" ht="36.950000000000003" customHeight="1">
      <c r="A15" s="189" t="s">
        <v>92</v>
      </c>
      <c r="B15" s="189" t="s">
        <v>289</v>
      </c>
      <c r="C15" s="190" t="s">
        <v>4</v>
      </c>
      <c r="D15" s="195" t="s">
        <v>217</v>
      </c>
      <c r="E15" s="192" t="s">
        <v>589</v>
      </c>
      <c r="F15" s="192" t="s">
        <v>592</v>
      </c>
      <c r="G15" s="193">
        <v>139439</v>
      </c>
      <c r="H15" s="193">
        <v>130149</v>
      </c>
      <c r="I15" s="204">
        <v>125834</v>
      </c>
      <c r="J15" s="292"/>
      <c r="K15" s="292"/>
    </row>
    <row r="16" spans="1:11" ht="36.950000000000003" customHeight="1">
      <c r="A16" s="194" t="s">
        <v>419</v>
      </c>
      <c r="B16" s="194" t="s">
        <v>423</v>
      </c>
      <c r="C16" s="197" t="s">
        <v>17</v>
      </c>
      <c r="D16" s="197" t="s">
        <v>17</v>
      </c>
      <c r="E16" s="195" t="s">
        <v>589</v>
      </c>
      <c r="F16" s="195" t="s">
        <v>592</v>
      </c>
      <c r="G16" s="295">
        <v>55317</v>
      </c>
      <c r="H16" s="196">
        <v>54584</v>
      </c>
      <c r="I16" s="205">
        <v>53511</v>
      </c>
      <c r="J16" s="292" t="s">
        <v>404</v>
      </c>
      <c r="K16" s="293" t="s">
        <v>407</v>
      </c>
    </row>
    <row r="17" spans="1:11" ht="36.950000000000003" customHeight="1">
      <c r="A17" s="194" t="s">
        <v>420</v>
      </c>
      <c r="B17" s="194" t="s">
        <v>424</v>
      </c>
      <c r="C17" s="197" t="s">
        <v>17</v>
      </c>
      <c r="D17" s="197" t="s">
        <v>17</v>
      </c>
      <c r="E17" s="195" t="s">
        <v>589</v>
      </c>
      <c r="F17" s="195" t="s">
        <v>592</v>
      </c>
      <c r="G17" s="295">
        <v>40625</v>
      </c>
      <c r="H17" s="196">
        <v>37621</v>
      </c>
      <c r="I17" s="205">
        <v>38960</v>
      </c>
      <c r="J17" s="292" t="s">
        <v>405</v>
      </c>
      <c r="K17" s="292" t="s">
        <v>408</v>
      </c>
    </row>
    <row r="18" spans="1:11" ht="36.950000000000003" customHeight="1">
      <c r="A18" s="189" t="s">
        <v>93</v>
      </c>
      <c r="B18" s="189" t="s">
        <v>290</v>
      </c>
      <c r="C18" s="190" t="s">
        <v>4</v>
      </c>
      <c r="D18" s="195" t="s">
        <v>217</v>
      </c>
      <c r="E18" s="192" t="s">
        <v>589</v>
      </c>
      <c r="F18" s="192" t="s">
        <v>592</v>
      </c>
      <c r="G18" s="193">
        <v>9583</v>
      </c>
      <c r="H18" s="193">
        <v>8091</v>
      </c>
      <c r="I18" s="204">
        <v>7417</v>
      </c>
      <c r="J18" s="292"/>
      <c r="K18" s="293"/>
    </row>
    <row r="19" spans="1:11" ht="36.950000000000003" customHeight="1">
      <c r="A19" s="189" t="s">
        <v>209</v>
      </c>
      <c r="B19" s="189" t="s">
        <v>381</v>
      </c>
      <c r="C19" s="190" t="s">
        <v>4</v>
      </c>
      <c r="D19" s="195" t="s">
        <v>217</v>
      </c>
      <c r="E19" s="192" t="s">
        <v>589</v>
      </c>
      <c r="F19" s="192" t="s">
        <v>592</v>
      </c>
      <c r="G19" s="193" t="s">
        <v>474</v>
      </c>
      <c r="H19" s="193">
        <v>11212</v>
      </c>
      <c r="I19" s="204">
        <v>3684</v>
      </c>
      <c r="J19" s="292"/>
      <c r="K19" s="292"/>
    </row>
    <row r="20" spans="1:11" ht="36.950000000000003" customHeight="1">
      <c r="A20" s="189" t="s">
        <v>433</v>
      </c>
      <c r="B20" s="189" t="s">
        <v>425</v>
      </c>
      <c r="C20" s="190" t="s">
        <v>4</v>
      </c>
      <c r="D20" s="195" t="s">
        <v>217</v>
      </c>
      <c r="E20" s="192" t="s">
        <v>589</v>
      </c>
      <c r="F20" s="192" t="s">
        <v>592</v>
      </c>
      <c r="G20" s="202">
        <v>9133</v>
      </c>
      <c r="H20" s="203">
        <v>8873</v>
      </c>
      <c r="I20" s="208">
        <v>7219</v>
      </c>
      <c r="J20" s="292" t="s">
        <v>204</v>
      </c>
      <c r="K20" s="293" t="s">
        <v>385</v>
      </c>
    </row>
    <row r="21" spans="1:11" ht="36.950000000000003" customHeight="1">
      <c r="A21" s="187" t="s">
        <v>160</v>
      </c>
      <c r="B21" s="187" t="s">
        <v>291</v>
      </c>
      <c r="C21" s="188"/>
      <c r="D21" s="188"/>
      <c r="E21" s="188"/>
      <c r="F21" s="188"/>
      <c r="G21" s="188"/>
      <c r="H21" s="188"/>
      <c r="I21" s="188"/>
      <c r="J21" s="292"/>
      <c r="K21" s="292"/>
    </row>
    <row r="22" spans="1:11" ht="36.950000000000003" customHeight="1">
      <c r="A22" s="189" t="s">
        <v>94</v>
      </c>
      <c r="B22" s="189" t="s">
        <v>292</v>
      </c>
      <c r="C22" s="190" t="s">
        <v>4</v>
      </c>
      <c r="D22" s="195" t="s">
        <v>217</v>
      </c>
      <c r="E22" s="192" t="s">
        <v>589</v>
      </c>
      <c r="F22" s="192" t="s">
        <v>592</v>
      </c>
      <c r="G22" s="193">
        <v>19417</v>
      </c>
      <c r="H22" s="193">
        <v>17113</v>
      </c>
      <c r="I22" s="204">
        <v>11715</v>
      </c>
      <c r="J22" s="292"/>
      <c r="K22" s="293"/>
    </row>
    <row r="23" spans="1:11" ht="36.950000000000003" customHeight="1">
      <c r="A23" s="194" t="s">
        <v>95</v>
      </c>
      <c r="B23" s="194" t="s">
        <v>293</v>
      </c>
      <c r="C23" s="197" t="s">
        <v>17</v>
      </c>
      <c r="D23" s="195" t="s">
        <v>17</v>
      </c>
      <c r="E23" s="195" t="s">
        <v>589</v>
      </c>
      <c r="F23" s="195" t="s">
        <v>592</v>
      </c>
      <c r="G23" s="196">
        <v>5060</v>
      </c>
      <c r="H23" s="196">
        <v>4624</v>
      </c>
      <c r="I23" s="205">
        <v>3162</v>
      </c>
      <c r="J23" s="292"/>
      <c r="K23" s="292"/>
    </row>
    <row r="24" spans="1:11" ht="36.950000000000003" customHeight="1">
      <c r="A24" s="194" t="s">
        <v>96</v>
      </c>
      <c r="B24" s="194" t="s">
        <v>294</v>
      </c>
      <c r="C24" s="197" t="s">
        <v>17</v>
      </c>
      <c r="D24" s="195" t="s">
        <v>17</v>
      </c>
      <c r="E24" s="195" t="s">
        <v>589</v>
      </c>
      <c r="F24" s="195" t="s">
        <v>592</v>
      </c>
      <c r="G24" s="196">
        <v>3150</v>
      </c>
      <c r="H24" s="196">
        <v>2690</v>
      </c>
      <c r="I24" s="205">
        <v>1873</v>
      </c>
      <c r="J24" s="292"/>
      <c r="K24" s="293"/>
    </row>
    <row r="25" spans="1:11" ht="36.950000000000003" customHeight="1">
      <c r="A25" s="194" t="s">
        <v>97</v>
      </c>
      <c r="B25" s="194" t="s">
        <v>295</v>
      </c>
      <c r="C25" s="197" t="s">
        <v>4</v>
      </c>
      <c r="D25" s="195" t="s">
        <v>217</v>
      </c>
      <c r="E25" s="197" t="s">
        <v>24</v>
      </c>
      <c r="F25" s="195" t="s">
        <v>24</v>
      </c>
      <c r="G25" s="198">
        <v>0.54122676005562143</v>
      </c>
      <c r="H25" s="198">
        <v>0.51700000000000002</v>
      </c>
      <c r="I25" s="206">
        <v>0.52559999999999996</v>
      </c>
      <c r="J25" s="292"/>
      <c r="K25" s="292"/>
    </row>
    <row r="26" spans="1:11" ht="36.950000000000003" customHeight="1">
      <c r="A26" s="189" t="s">
        <v>98</v>
      </c>
      <c r="B26" s="189" t="s">
        <v>296</v>
      </c>
      <c r="C26" s="190" t="s">
        <v>4</v>
      </c>
      <c r="D26" s="195" t="s">
        <v>217</v>
      </c>
      <c r="E26" s="192" t="s">
        <v>589</v>
      </c>
      <c r="F26" s="192" t="s">
        <v>592</v>
      </c>
      <c r="G26" s="193">
        <v>10549</v>
      </c>
      <c r="H26" s="193">
        <v>9507</v>
      </c>
      <c r="I26" s="204">
        <v>7427</v>
      </c>
      <c r="J26" s="292"/>
      <c r="K26" s="293"/>
    </row>
    <row r="27" spans="1:11" ht="36.950000000000003" customHeight="1">
      <c r="A27" s="194" t="s">
        <v>598</v>
      </c>
      <c r="B27" s="194" t="s">
        <v>597</v>
      </c>
      <c r="C27" s="197" t="s">
        <v>17</v>
      </c>
      <c r="D27" s="195" t="s">
        <v>17</v>
      </c>
      <c r="E27" s="195" t="s">
        <v>589</v>
      </c>
      <c r="F27" s="195" t="s">
        <v>592</v>
      </c>
      <c r="G27" s="196">
        <v>4896</v>
      </c>
      <c r="H27" s="196">
        <v>4703</v>
      </c>
      <c r="I27" s="205">
        <v>4172</v>
      </c>
      <c r="J27" s="292"/>
      <c r="K27" s="292"/>
    </row>
    <row r="28" spans="1:11" ht="36.950000000000003" customHeight="1">
      <c r="A28" s="194" t="s">
        <v>97</v>
      </c>
      <c r="B28" s="194" t="s">
        <v>297</v>
      </c>
      <c r="C28" s="197" t="s">
        <v>4</v>
      </c>
      <c r="D28" s="195" t="s">
        <v>217</v>
      </c>
      <c r="E28" s="210" t="s">
        <v>24</v>
      </c>
      <c r="F28" s="195" t="s">
        <v>24</v>
      </c>
      <c r="G28" s="198">
        <v>0.66</v>
      </c>
      <c r="H28" s="198">
        <v>0.66600000000000004</v>
      </c>
      <c r="I28" s="206">
        <v>0.63829999999999998</v>
      </c>
      <c r="J28" s="292"/>
      <c r="K28" s="293"/>
    </row>
    <row r="29" spans="1:11" ht="36.950000000000003" customHeight="1">
      <c r="A29" s="189" t="s">
        <v>99</v>
      </c>
      <c r="B29" s="189" t="s">
        <v>298</v>
      </c>
      <c r="C29" s="190" t="s">
        <v>4</v>
      </c>
      <c r="D29" s="195" t="s">
        <v>217</v>
      </c>
      <c r="E29" s="192" t="s">
        <v>589</v>
      </c>
      <c r="F29" s="192" t="s">
        <v>592</v>
      </c>
      <c r="G29" s="193">
        <v>19172</v>
      </c>
      <c r="H29" s="193">
        <v>19073</v>
      </c>
      <c r="I29" s="204">
        <v>15795</v>
      </c>
      <c r="J29" s="292"/>
      <c r="K29" s="292"/>
    </row>
    <row r="30" spans="1:11" ht="36.950000000000003" customHeight="1">
      <c r="A30" s="194" t="s">
        <v>100</v>
      </c>
      <c r="B30" s="194" t="s">
        <v>299</v>
      </c>
      <c r="C30" s="197" t="s">
        <v>4</v>
      </c>
      <c r="D30" s="195" t="s">
        <v>217</v>
      </c>
      <c r="E30" s="197" t="s">
        <v>24</v>
      </c>
      <c r="F30" s="195" t="s">
        <v>24</v>
      </c>
      <c r="G30" s="211">
        <v>0.60499687043605255</v>
      </c>
      <c r="H30" s="212">
        <v>0.56000000000000005</v>
      </c>
      <c r="I30" s="213">
        <v>0.49399999999999999</v>
      </c>
      <c r="J30" s="292"/>
      <c r="K30" s="293"/>
    </row>
    <row r="31" spans="1:11" ht="36.950000000000003" customHeight="1">
      <c r="A31" s="194" t="s">
        <v>441</v>
      </c>
      <c r="B31" s="194" t="s">
        <v>442</v>
      </c>
      <c r="C31" s="197" t="s">
        <v>4</v>
      </c>
      <c r="D31" s="195" t="s">
        <v>217</v>
      </c>
      <c r="E31" s="197" t="s">
        <v>24</v>
      </c>
      <c r="F31" s="197" t="s">
        <v>24</v>
      </c>
      <c r="G31" s="211">
        <v>0.17921969538910912</v>
      </c>
      <c r="H31" s="211">
        <v>0.12</v>
      </c>
      <c r="I31" s="214">
        <v>0.13420000000000001</v>
      </c>
      <c r="J31" s="292"/>
      <c r="K31" s="292"/>
    </row>
    <row r="32" spans="1:11" ht="36.950000000000003" customHeight="1">
      <c r="A32" s="194" t="s">
        <v>101</v>
      </c>
      <c r="B32" s="194" t="s">
        <v>300</v>
      </c>
      <c r="C32" s="197" t="s">
        <v>4</v>
      </c>
      <c r="D32" s="195" t="s">
        <v>217</v>
      </c>
      <c r="E32" s="197" t="s">
        <v>24</v>
      </c>
      <c r="F32" s="197" t="s">
        <v>24</v>
      </c>
      <c r="G32" s="212">
        <v>7.7091591904861256E-2</v>
      </c>
      <c r="H32" s="212">
        <v>0.08</v>
      </c>
      <c r="I32" s="213">
        <v>8.5099999999999995E-2</v>
      </c>
      <c r="J32" s="292"/>
      <c r="K32" s="293"/>
    </row>
    <row r="33" spans="1:11" ht="36.950000000000003" customHeight="1">
      <c r="A33" s="189" t="s">
        <v>188</v>
      </c>
      <c r="B33" s="189" t="s">
        <v>350</v>
      </c>
      <c r="C33" s="190" t="s">
        <v>4</v>
      </c>
      <c r="D33" s="195" t="s">
        <v>217</v>
      </c>
      <c r="E33" s="190" t="s">
        <v>18</v>
      </c>
      <c r="F33" s="192" t="s">
        <v>221</v>
      </c>
      <c r="G33" s="193" t="s">
        <v>19</v>
      </c>
      <c r="H33" s="193">
        <v>2150</v>
      </c>
      <c r="I33" s="204">
        <v>1616</v>
      </c>
      <c r="J33" s="292"/>
      <c r="K33" s="292"/>
    </row>
    <row r="34" spans="1:11" ht="36.950000000000003" customHeight="1">
      <c r="A34" s="194" t="s">
        <v>475</v>
      </c>
      <c r="B34" s="194" t="s">
        <v>372</v>
      </c>
      <c r="C34" s="197" t="s">
        <v>17</v>
      </c>
      <c r="D34" s="195" t="s">
        <v>17</v>
      </c>
      <c r="E34" s="197" t="s">
        <v>18</v>
      </c>
      <c r="F34" s="195" t="s">
        <v>221</v>
      </c>
      <c r="G34" s="196" t="s">
        <v>19</v>
      </c>
      <c r="H34" s="196">
        <v>1280</v>
      </c>
      <c r="I34" s="205">
        <v>1616</v>
      </c>
      <c r="J34" s="292"/>
      <c r="K34" s="293"/>
    </row>
    <row r="35" spans="1:11" ht="36.950000000000003" customHeight="1">
      <c r="A35" s="189" t="s">
        <v>102</v>
      </c>
      <c r="B35" s="189" t="s">
        <v>301</v>
      </c>
      <c r="C35" s="190" t="s">
        <v>4</v>
      </c>
      <c r="D35" s="195" t="s">
        <v>217</v>
      </c>
      <c r="E35" s="190" t="s">
        <v>24</v>
      </c>
      <c r="F35" s="192" t="s">
        <v>24</v>
      </c>
      <c r="G35" s="200">
        <v>8.3000000000000004E-2</v>
      </c>
      <c r="H35" s="200">
        <v>8.2000000000000003E-2</v>
      </c>
      <c r="I35" s="207">
        <v>6.1899999999999997E-2</v>
      </c>
      <c r="J35" s="292"/>
      <c r="K35" s="292"/>
    </row>
    <row r="36" spans="1:11" ht="36.950000000000003" customHeight="1">
      <c r="A36" s="189" t="s">
        <v>210</v>
      </c>
      <c r="B36" s="189" t="s">
        <v>382</v>
      </c>
      <c r="C36" s="192" t="s">
        <v>157</v>
      </c>
      <c r="D36" s="192" t="s">
        <v>596</v>
      </c>
      <c r="E36" s="190" t="s">
        <v>24</v>
      </c>
      <c r="F36" s="192" t="s">
        <v>24</v>
      </c>
      <c r="G36" s="200">
        <v>5.2999999999999999E-2</v>
      </c>
      <c r="H36" s="200">
        <v>5.7000000000000002E-2</v>
      </c>
      <c r="I36" s="207">
        <v>5.2900000000000003E-2</v>
      </c>
      <c r="J36" s="292" t="s">
        <v>205</v>
      </c>
      <c r="K36" s="293" t="s">
        <v>386</v>
      </c>
    </row>
    <row r="37" spans="1:11" ht="36.950000000000003" customHeight="1">
      <c r="A37" s="189" t="s">
        <v>103</v>
      </c>
      <c r="B37" s="189" t="s">
        <v>302</v>
      </c>
      <c r="C37" s="190" t="s">
        <v>17</v>
      </c>
      <c r="D37" s="190" t="s">
        <v>17</v>
      </c>
      <c r="E37" s="190" t="s">
        <v>24</v>
      </c>
      <c r="F37" s="192" t="s">
        <v>24</v>
      </c>
      <c r="G37" s="200">
        <v>4.6224487951262723E-2</v>
      </c>
      <c r="H37" s="200">
        <v>4.9000000000000002E-2</v>
      </c>
      <c r="I37" s="207">
        <v>3.7999999999999999E-2</v>
      </c>
      <c r="J37" s="292"/>
      <c r="K37" s="292"/>
    </row>
    <row r="38" spans="1:11" ht="36.950000000000003" customHeight="1">
      <c r="A38" s="189" t="s">
        <v>104</v>
      </c>
      <c r="B38" s="189" t="s">
        <v>303</v>
      </c>
      <c r="C38" s="190" t="s">
        <v>4</v>
      </c>
      <c r="D38" s="195" t="s">
        <v>217</v>
      </c>
      <c r="E38" s="190" t="s">
        <v>28</v>
      </c>
      <c r="F38" s="192" t="s">
        <v>412</v>
      </c>
      <c r="G38" s="215">
        <v>9.8000000000000007</v>
      </c>
      <c r="H38" s="215">
        <v>9.9</v>
      </c>
      <c r="I38" s="216">
        <v>10.3</v>
      </c>
      <c r="J38" s="292"/>
      <c r="K38" s="293"/>
    </row>
    <row r="39" spans="1:11" ht="36.950000000000003" customHeight="1">
      <c r="A39" s="189" t="s">
        <v>421</v>
      </c>
      <c r="B39" s="189" t="s">
        <v>304</v>
      </c>
      <c r="C39" s="190" t="s">
        <v>4</v>
      </c>
      <c r="D39" s="195" t="s">
        <v>217</v>
      </c>
      <c r="E39" s="190" t="s">
        <v>18</v>
      </c>
      <c r="F39" s="192" t="s">
        <v>221</v>
      </c>
      <c r="G39" s="193">
        <v>350000</v>
      </c>
      <c r="H39" s="193">
        <v>675000</v>
      </c>
      <c r="I39" s="204">
        <v>710000</v>
      </c>
      <c r="J39" s="292"/>
      <c r="K39" s="292"/>
    </row>
    <row r="40" spans="1:11" ht="36.950000000000003" customHeight="1">
      <c r="A40" s="189" t="s">
        <v>422</v>
      </c>
      <c r="B40" s="189" t="s">
        <v>305</v>
      </c>
      <c r="C40" s="190" t="s">
        <v>4</v>
      </c>
      <c r="D40" s="195" t="s">
        <v>217</v>
      </c>
      <c r="E40" s="190" t="s">
        <v>47</v>
      </c>
      <c r="F40" s="190" t="s">
        <v>47</v>
      </c>
      <c r="G40" s="215">
        <v>3.5</v>
      </c>
      <c r="H40" s="215">
        <v>3.3</v>
      </c>
      <c r="I40" s="216">
        <v>3.4</v>
      </c>
      <c r="J40" s="292"/>
      <c r="K40" s="293"/>
    </row>
    <row r="41" spans="1:11" ht="36.950000000000003" customHeight="1">
      <c r="A41" s="189" t="s">
        <v>476</v>
      </c>
      <c r="B41" s="189" t="s">
        <v>443</v>
      </c>
      <c r="C41" s="190" t="s">
        <v>4</v>
      </c>
      <c r="D41" s="195" t="s">
        <v>217</v>
      </c>
      <c r="E41" s="192" t="s">
        <v>589</v>
      </c>
      <c r="F41" s="192" t="s">
        <v>592</v>
      </c>
      <c r="G41" s="193">
        <v>5451</v>
      </c>
      <c r="H41" s="193">
        <v>12891</v>
      </c>
      <c r="I41" s="204">
        <v>9282</v>
      </c>
      <c r="J41" s="292"/>
      <c r="K41" s="292"/>
    </row>
    <row r="42" spans="1:11" ht="36.950000000000003" customHeight="1">
      <c r="A42" s="194" t="s">
        <v>105</v>
      </c>
      <c r="B42" s="194" t="s">
        <v>599</v>
      </c>
      <c r="C42" s="195" t="s">
        <v>17</v>
      </c>
      <c r="D42" s="195" t="s">
        <v>17</v>
      </c>
      <c r="E42" s="195" t="s">
        <v>589</v>
      </c>
      <c r="F42" s="195" t="s">
        <v>592</v>
      </c>
      <c r="G42" s="196">
        <v>2039</v>
      </c>
      <c r="H42" s="196">
        <v>1979</v>
      </c>
      <c r="I42" s="205">
        <v>2039</v>
      </c>
      <c r="J42" s="292"/>
      <c r="K42" s="293"/>
    </row>
    <row r="43" spans="1:11" ht="36.950000000000003" customHeight="1">
      <c r="A43" s="194" t="s">
        <v>477</v>
      </c>
      <c r="B43" s="194" t="s">
        <v>306</v>
      </c>
      <c r="C43" s="195" t="s">
        <v>17</v>
      </c>
      <c r="D43" s="195" t="s">
        <v>17</v>
      </c>
      <c r="E43" s="195" t="s">
        <v>589</v>
      </c>
      <c r="F43" s="195" t="s">
        <v>592</v>
      </c>
      <c r="G43" s="196">
        <v>3447</v>
      </c>
      <c r="H43" s="196">
        <v>3341</v>
      </c>
      <c r="I43" s="205">
        <v>3512</v>
      </c>
      <c r="J43" s="292"/>
      <c r="K43" s="292"/>
    </row>
    <row r="44" spans="1:11" ht="36.950000000000003" customHeight="1">
      <c r="A44" s="189" t="s">
        <v>106</v>
      </c>
      <c r="B44" s="189" t="s">
        <v>307</v>
      </c>
      <c r="C44" s="197" t="s">
        <v>4</v>
      </c>
      <c r="D44" s="197" t="s">
        <v>217</v>
      </c>
      <c r="E44" s="192" t="s">
        <v>589</v>
      </c>
      <c r="F44" s="192" t="s">
        <v>592</v>
      </c>
      <c r="G44" s="193">
        <v>617</v>
      </c>
      <c r="H44" s="193">
        <v>605</v>
      </c>
      <c r="I44" s="204">
        <v>476</v>
      </c>
      <c r="J44" s="292"/>
      <c r="K44" s="293"/>
    </row>
    <row r="45" spans="1:11" ht="36.950000000000003" customHeight="1">
      <c r="A45" s="189" t="s">
        <v>107</v>
      </c>
      <c r="B45" s="189" t="s">
        <v>308</v>
      </c>
      <c r="C45" s="190" t="s">
        <v>4</v>
      </c>
      <c r="D45" s="190" t="s">
        <v>217</v>
      </c>
      <c r="E45" s="190" t="s">
        <v>18</v>
      </c>
      <c r="F45" s="192" t="s">
        <v>221</v>
      </c>
      <c r="G45" s="193">
        <v>11</v>
      </c>
      <c r="H45" s="193">
        <v>7</v>
      </c>
      <c r="I45" s="204">
        <v>5</v>
      </c>
      <c r="J45" s="292"/>
      <c r="K45" s="292"/>
    </row>
    <row r="46" spans="1:11" ht="36.950000000000003" customHeight="1">
      <c r="A46" s="189" t="s">
        <v>108</v>
      </c>
      <c r="B46" s="189" t="s">
        <v>600</v>
      </c>
      <c r="C46" s="190" t="s">
        <v>4</v>
      </c>
      <c r="D46" s="190" t="s">
        <v>217</v>
      </c>
      <c r="E46" s="190" t="s">
        <v>27</v>
      </c>
      <c r="F46" s="192" t="s">
        <v>230</v>
      </c>
      <c r="G46" s="215">
        <v>4.45</v>
      </c>
      <c r="H46" s="215">
        <v>3.7</v>
      </c>
      <c r="I46" s="216">
        <v>0.75</v>
      </c>
      <c r="J46" s="292" t="s">
        <v>759</v>
      </c>
      <c r="K46" s="293" t="s">
        <v>760</v>
      </c>
    </row>
    <row r="47" spans="1:11" ht="36.950000000000003" customHeight="1">
      <c r="A47" s="217" t="s">
        <v>109</v>
      </c>
      <c r="B47" s="217" t="s">
        <v>309</v>
      </c>
      <c r="C47" s="218" t="s">
        <v>4</v>
      </c>
      <c r="D47" s="218" t="s">
        <v>217</v>
      </c>
      <c r="E47" s="218" t="s">
        <v>24</v>
      </c>
      <c r="F47" s="192" t="s">
        <v>24</v>
      </c>
      <c r="G47" s="219">
        <v>0.18160000000000001</v>
      </c>
      <c r="H47" s="219">
        <v>0.17799999999999999</v>
      </c>
      <c r="I47" s="220">
        <v>0.14000000000000001</v>
      </c>
      <c r="J47" s="292"/>
      <c r="K47" s="292"/>
    </row>
    <row r="48" spans="1:11" ht="36.950000000000003" customHeight="1">
      <c r="A48" s="189" t="s">
        <v>110</v>
      </c>
      <c r="B48" s="189" t="s">
        <v>310</v>
      </c>
      <c r="C48" s="190" t="s">
        <v>4</v>
      </c>
      <c r="D48" s="190" t="s">
        <v>217</v>
      </c>
      <c r="E48" s="192" t="s">
        <v>589</v>
      </c>
      <c r="F48" s="192" t="s">
        <v>592</v>
      </c>
      <c r="G48" s="193">
        <v>25122</v>
      </c>
      <c r="H48" s="193">
        <v>22419</v>
      </c>
      <c r="I48" s="204">
        <v>18774</v>
      </c>
      <c r="J48" s="292"/>
      <c r="K48" s="293"/>
    </row>
    <row r="49" spans="1:11" ht="36.950000000000003" customHeight="1">
      <c r="A49" s="194" t="s">
        <v>111</v>
      </c>
      <c r="B49" s="194" t="s">
        <v>311</v>
      </c>
      <c r="C49" s="197" t="s">
        <v>17</v>
      </c>
      <c r="D49" s="197" t="s">
        <v>17</v>
      </c>
      <c r="E49" s="195" t="s">
        <v>589</v>
      </c>
      <c r="F49" s="195" t="s">
        <v>592</v>
      </c>
      <c r="G49" s="196">
        <v>9938</v>
      </c>
      <c r="H49" s="196">
        <v>8535</v>
      </c>
      <c r="I49" s="205">
        <v>6992</v>
      </c>
      <c r="J49" s="292"/>
      <c r="K49" s="292"/>
    </row>
    <row r="50" spans="1:11" ht="36.950000000000003" customHeight="1">
      <c r="A50" s="189" t="s">
        <v>112</v>
      </c>
      <c r="B50" s="189" t="s">
        <v>312</v>
      </c>
      <c r="C50" s="190" t="s">
        <v>4</v>
      </c>
      <c r="D50" s="190" t="s">
        <v>217</v>
      </c>
      <c r="E50" s="190" t="s">
        <v>24</v>
      </c>
      <c r="F50" s="192" t="s">
        <v>24</v>
      </c>
      <c r="G50" s="221">
        <v>0.56404499427468069</v>
      </c>
      <c r="H50" s="221">
        <v>0.57999999999999996</v>
      </c>
      <c r="I50" s="222">
        <v>0.63</v>
      </c>
      <c r="J50" s="292"/>
      <c r="K50" s="293"/>
    </row>
    <row r="51" spans="1:11" ht="36.950000000000003" customHeight="1">
      <c r="A51" s="194" t="s">
        <v>111</v>
      </c>
      <c r="B51" s="194" t="s">
        <v>311</v>
      </c>
      <c r="C51" s="197" t="s">
        <v>17</v>
      </c>
      <c r="D51" s="197" t="s">
        <v>17</v>
      </c>
      <c r="E51" s="197" t="s">
        <v>24</v>
      </c>
      <c r="F51" s="195" t="s">
        <v>24</v>
      </c>
      <c r="G51" s="211">
        <v>0.75932151589242058</v>
      </c>
      <c r="H51" s="211">
        <v>0.75049999999999994</v>
      </c>
      <c r="I51" s="214">
        <v>0.79020000000000001</v>
      </c>
      <c r="J51" s="292"/>
      <c r="K51" s="292"/>
    </row>
    <row r="52" spans="1:11" ht="36.950000000000003" customHeight="1">
      <c r="A52" s="189" t="s">
        <v>113</v>
      </c>
      <c r="B52" s="189" t="s">
        <v>313</v>
      </c>
      <c r="C52" s="190" t="s">
        <v>4</v>
      </c>
      <c r="D52" s="192" t="s">
        <v>217</v>
      </c>
      <c r="E52" s="192" t="s">
        <v>589</v>
      </c>
      <c r="F52" s="192" t="s">
        <v>592</v>
      </c>
      <c r="G52" s="193">
        <v>1100</v>
      </c>
      <c r="H52" s="193">
        <v>1156</v>
      </c>
      <c r="I52" s="204">
        <v>1112</v>
      </c>
      <c r="J52" s="292"/>
      <c r="K52" s="293"/>
    </row>
    <row r="53" spans="1:11" ht="36.950000000000003" customHeight="1">
      <c r="A53" s="189" t="s">
        <v>189</v>
      </c>
      <c r="B53" s="189" t="s">
        <v>351</v>
      </c>
      <c r="C53" s="190" t="s">
        <v>17</v>
      </c>
      <c r="D53" s="190" t="s">
        <v>17</v>
      </c>
      <c r="E53" s="190" t="s">
        <v>24</v>
      </c>
      <c r="F53" s="192" t="s">
        <v>24</v>
      </c>
      <c r="G53" s="219">
        <v>0.95</v>
      </c>
      <c r="H53" s="219">
        <v>0.95</v>
      </c>
      <c r="I53" s="220">
        <v>0.95</v>
      </c>
      <c r="J53" s="292"/>
      <c r="K53" s="292"/>
    </row>
    <row r="54" spans="1:11" ht="36.950000000000003" customHeight="1">
      <c r="A54" s="189" t="s">
        <v>190</v>
      </c>
      <c r="B54" s="199" t="s">
        <v>601</v>
      </c>
      <c r="C54" s="190" t="s">
        <v>4</v>
      </c>
      <c r="D54" s="192" t="s">
        <v>217</v>
      </c>
      <c r="E54" s="192" t="s">
        <v>589</v>
      </c>
      <c r="F54" s="192" t="s">
        <v>592</v>
      </c>
      <c r="G54" s="193">
        <v>22000</v>
      </c>
      <c r="H54" s="193">
        <v>56000</v>
      </c>
      <c r="I54" s="204">
        <v>60000</v>
      </c>
      <c r="J54" s="292"/>
      <c r="K54" s="293"/>
    </row>
    <row r="55" spans="1:11" ht="36.950000000000003" customHeight="1">
      <c r="A55" s="189" t="s">
        <v>115</v>
      </c>
      <c r="B55" s="189" t="s">
        <v>315</v>
      </c>
      <c r="C55" s="190" t="s">
        <v>4</v>
      </c>
      <c r="D55" s="192" t="s">
        <v>217</v>
      </c>
      <c r="E55" s="190" t="s">
        <v>24</v>
      </c>
      <c r="F55" s="192" t="s">
        <v>24</v>
      </c>
      <c r="G55" s="219">
        <v>0.83</v>
      </c>
      <c r="H55" s="219">
        <v>0.89</v>
      </c>
      <c r="I55" s="220">
        <v>0.99</v>
      </c>
      <c r="J55" s="292"/>
      <c r="K55" s="292"/>
    </row>
    <row r="56" spans="1:11" ht="36.950000000000003" customHeight="1">
      <c r="A56" s="189" t="s">
        <v>116</v>
      </c>
      <c r="B56" s="189" t="s">
        <v>316</v>
      </c>
      <c r="C56" s="190" t="s">
        <v>4</v>
      </c>
      <c r="D56" s="192" t="s">
        <v>217</v>
      </c>
      <c r="E56" s="190" t="s">
        <v>117</v>
      </c>
      <c r="F56" s="192" t="s">
        <v>413</v>
      </c>
      <c r="G56" s="215">
        <v>4.2</v>
      </c>
      <c r="H56" s="215">
        <v>3.9</v>
      </c>
      <c r="I56" s="216">
        <v>2.67</v>
      </c>
      <c r="J56" s="292"/>
      <c r="K56" s="293"/>
    </row>
    <row r="57" spans="1:11" ht="36.950000000000003" customHeight="1">
      <c r="A57" s="194" t="s">
        <v>478</v>
      </c>
      <c r="B57" s="194" t="s">
        <v>317</v>
      </c>
      <c r="C57" s="197" t="s">
        <v>4</v>
      </c>
      <c r="D57" s="195" t="s">
        <v>217</v>
      </c>
      <c r="E57" s="197" t="s">
        <v>24</v>
      </c>
      <c r="F57" s="195" t="s">
        <v>24</v>
      </c>
      <c r="G57" s="211">
        <v>0.36799999999999999</v>
      </c>
      <c r="H57" s="211">
        <v>0.41</v>
      </c>
      <c r="I57" s="214">
        <v>0.53239999999999998</v>
      </c>
      <c r="J57" s="292"/>
      <c r="K57" s="292"/>
    </row>
    <row r="58" spans="1:11" ht="36.950000000000003" customHeight="1">
      <c r="A58" s="189" t="s">
        <v>118</v>
      </c>
      <c r="B58" s="189" t="s">
        <v>318</v>
      </c>
      <c r="C58" s="190" t="s">
        <v>4</v>
      </c>
      <c r="D58" s="192" t="s">
        <v>217</v>
      </c>
      <c r="E58" s="190" t="s">
        <v>27</v>
      </c>
      <c r="F58" s="192" t="s">
        <v>230</v>
      </c>
      <c r="G58" s="215">
        <v>103.5</v>
      </c>
      <c r="H58" s="215">
        <v>109.7</v>
      </c>
      <c r="I58" s="216">
        <v>73</v>
      </c>
      <c r="J58" s="292"/>
      <c r="K58" s="293"/>
    </row>
    <row r="59" spans="1:11" ht="36.950000000000003" customHeight="1">
      <c r="A59" s="223" t="s">
        <v>119</v>
      </c>
      <c r="B59" s="217" t="s">
        <v>319</v>
      </c>
      <c r="C59" s="218" t="s">
        <v>4</v>
      </c>
      <c r="D59" s="226" t="s">
        <v>217</v>
      </c>
      <c r="E59" s="218" t="s">
        <v>120</v>
      </c>
      <c r="F59" s="226" t="s">
        <v>414</v>
      </c>
      <c r="G59" s="215">
        <v>28.3</v>
      </c>
      <c r="H59" s="215">
        <v>26.6</v>
      </c>
      <c r="I59" s="216">
        <v>20.260000000000002</v>
      </c>
      <c r="J59" s="292"/>
      <c r="K59" s="292"/>
    </row>
    <row r="60" spans="1:11" ht="36.950000000000003" customHeight="1">
      <c r="A60" s="199" t="s">
        <v>479</v>
      </c>
      <c r="B60" s="189" t="s">
        <v>426</v>
      </c>
      <c r="C60" s="190" t="s">
        <v>4</v>
      </c>
      <c r="D60" s="195" t="s">
        <v>217</v>
      </c>
      <c r="E60" s="192" t="s">
        <v>589</v>
      </c>
      <c r="F60" s="192" t="s">
        <v>592</v>
      </c>
      <c r="G60" s="193">
        <v>300</v>
      </c>
      <c r="H60" s="193">
        <v>242</v>
      </c>
      <c r="I60" s="204" t="s">
        <v>40</v>
      </c>
      <c r="J60" s="292" t="s">
        <v>739</v>
      </c>
      <c r="K60" s="293" t="s">
        <v>740</v>
      </c>
    </row>
    <row r="61" spans="1:11" ht="36.950000000000003" customHeight="1">
      <c r="A61" s="224" t="s">
        <v>434</v>
      </c>
      <c r="B61" s="189" t="s">
        <v>427</v>
      </c>
      <c r="C61" s="190" t="s">
        <v>4</v>
      </c>
      <c r="D61" s="195" t="s">
        <v>217</v>
      </c>
      <c r="E61" s="197" t="s">
        <v>24</v>
      </c>
      <c r="F61" s="192" t="s">
        <v>24</v>
      </c>
      <c r="G61" s="212">
        <v>0.33</v>
      </c>
      <c r="H61" s="211">
        <v>0.43</v>
      </c>
      <c r="I61" s="204" t="s">
        <v>40</v>
      </c>
      <c r="J61" s="292"/>
      <c r="K61" s="292"/>
    </row>
    <row r="62" spans="1:11" ht="36.950000000000003" customHeight="1">
      <c r="A62" s="224" t="s">
        <v>212</v>
      </c>
      <c r="B62" s="189" t="s">
        <v>428</v>
      </c>
      <c r="C62" s="190" t="s">
        <v>4</v>
      </c>
      <c r="D62" s="195" t="s">
        <v>217</v>
      </c>
      <c r="E62" s="197" t="s">
        <v>24</v>
      </c>
      <c r="F62" s="192" t="s">
        <v>24</v>
      </c>
      <c r="G62" s="212">
        <v>0.21</v>
      </c>
      <c r="H62" s="211">
        <v>0.22</v>
      </c>
      <c r="I62" s="204" t="s">
        <v>40</v>
      </c>
      <c r="J62" s="292"/>
      <c r="K62" s="293"/>
    </row>
    <row r="63" spans="1:11" ht="36.950000000000003" customHeight="1">
      <c r="A63" s="224" t="s">
        <v>191</v>
      </c>
      <c r="B63" s="189" t="s">
        <v>352</v>
      </c>
      <c r="C63" s="190" t="s">
        <v>4</v>
      </c>
      <c r="D63" s="195" t="s">
        <v>217</v>
      </c>
      <c r="E63" s="225" t="s">
        <v>24</v>
      </c>
      <c r="F63" s="192" t="s">
        <v>24</v>
      </c>
      <c r="G63" s="211">
        <v>0.57999999999999996</v>
      </c>
      <c r="H63" s="211">
        <v>0.6</v>
      </c>
      <c r="I63" s="214">
        <v>0.56000000000000005</v>
      </c>
      <c r="J63" s="292"/>
      <c r="K63" s="292"/>
    </row>
    <row r="64" spans="1:11" ht="36.950000000000003" customHeight="1">
      <c r="A64" s="187" t="s">
        <v>161</v>
      </c>
      <c r="B64" s="187" t="s">
        <v>353</v>
      </c>
      <c r="C64" s="188"/>
      <c r="D64" s="188"/>
      <c r="E64" s="188"/>
      <c r="F64" s="188"/>
      <c r="G64" s="188"/>
      <c r="H64" s="188"/>
      <c r="I64" s="188"/>
      <c r="J64" s="292"/>
      <c r="K64" s="293"/>
    </row>
    <row r="65" spans="1:11" ht="36.950000000000003" customHeight="1">
      <c r="A65" s="217" t="s">
        <v>163</v>
      </c>
      <c r="B65" s="217" t="s">
        <v>354</v>
      </c>
      <c r="C65" s="190" t="s">
        <v>4</v>
      </c>
      <c r="D65" s="192" t="s">
        <v>217</v>
      </c>
      <c r="E65" s="191" t="s">
        <v>24</v>
      </c>
      <c r="F65" s="191" t="s">
        <v>24</v>
      </c>
      <c r="G65" s="219">
        <v>0.25</v>
      </c>
      <c r="H65" s="219">
        <v>0.26</v>
      </c>
      <c r="I65" s="220">
        <v>0.27</v>
      </c>
      <c r="J65" s="292"/>
      <c r="K65" s="292"/>
    </row>
    <row r="66" spans="1:11" ht="36.950000000000003" customHeight="1">
      <c r="A66" s="189" t="s">
        <v>164</v>
      </c>
      <c r="B66" s="189" t="s">
        <v>375</v>
      </c>
      <c r="C66" s="190" t="s">
        <v>4</v>
      </c>
      <c r="D66" s="192" t="s">
        <v>217</v>
      </c>
      <c r="E66" s="197" t="s">
        <v>24</v>
      </c>
      <c r="F66" s="197" t="s">
        <v>24</v>
      </c>
      <c r="G66" s="221">
        <v>0.16600000000000001</v>
      </c>
      <c r="H66" s="227">
        <v>0.22</v>
      </c>
      <c r="I66" s="228">
        <v>0.21</v>
      </c>
      <c r="J66" s="292"/>
      <c r="K66" s="293"/>
    </row>
    <row r="67" spans="1:11" ht="36.950000000000003" customHeight="1">
      <c r="A67" s="189" t="s">
        <v>165</v>
      </c>
      <c r="B67" s="189" t="s">
        <v>355</v>
      </c>
      <c r="C67" s="190" t="s">
        <v>4</v>
      </c>
      <c r="D67" s="192" t="s">
        <v>217</v>
      </c>
      <c r="E67" s="197" t="s">
        <v>24</v>
      </c>
      <c r="F67" s="197" t="s">
        <v>24</v>
      </c>
      <c r="G67" s="219">
        <v>0.43</v>
      </c>
      <c r="H67" s="219">
        <v>0.43</v>
      </c>
      <c r="I67" s="220">
        <v>0.43</v>
      </c>
      <c r="J67" s="292"/>
      <c r="K67" s="292"/>
    </row>
    <row r="68" spans="1:11" ht="36.950000000000003" customHeight="1">
      <c r="A68" s="189" t="s">
        <v>162</v>
      </c>
      <c r="B68" s="189" t="s">
        <v>356</v>
      </c>
      <c r="C68" s="190" t="s">
        <v>4</v>
      </c>
      <c r="D68" s="192" t="s">
        <v>217</v>
      </c>
      <c r="E68" s="192" t="s">
        <v>24</v>
      </c>
      <c r="F68" s="192" t="s">
        <v>24</v>
      </c>
      <c r="G68" s="215"/>
      <c r="H68" s="219">
        <v>0.2</v>
      </c>
      <c r="I68" s="220">
        <v>0.24</v>
      </c>
      <c r="J68" s="292"/>
      <c r="K68" s="293"/>
    </row>
    <row r="69" spans="1:11" ht="36.950000000000003" customHeight="1">
      <c r="A69" s="189" t="s">
        <v>166</v>
      </c>
      <c r="B69" s="189" t="s">
        <v>357</v>
      </c>
      <c r="C69" s="190" t="s">
        <v>4</v>
      </c>
      <c r="D69" s="192" t="s">
        <v>217</v>
      </c>
      <c r="E69" s="190" t="s">
        <v>24</v>
      </c>
      <c r="F69" s="190" t="s">
        <v>24</v>
      </c>
      <c r="G69" s="219">
        <v>0.23</v>
      </c>
      <c r="H69" s="219">
        <v>0.25</v>
      </c>
      <c r="I69" s="220">
        <v>0.28999999999999998</v>
      </c>
      <c r="J69" s="292"/>
      <c r="K69" s="292"/>
    </row>
    <row r="70" spans="1:11" ht="36.950000000000003" customHeight="1">
      <c r="A70" s="189" t="s">
        <v>167</v>
      </c>
      <c r="B70" s="189" t="s">
        <v>358</v>
      </c>
      <c r="C70" s="190" t="s">
        <v>4</v>
      </c>
      <c r="D70" s="192" t="s">
        <v>217</v>
      </c>
      <c r="E70" s="190" t="s">
        <v>24</v>
      </c>
      <c r="F70" s="190" t="s">
        <v>24</v>
      </c>
      <c r="G70" s="219">
        <v>0.24</v>
      </c>
      <c r="H70" s="219">
        <v>0.25</v>
      </c>
      <c r="I70" s="220">
        <v>0.25</v>
      </c>
      <c r="J70" s="292"/>
      <c r="K70" s="293"/>
    </row>
    <row r="71" spans="1:11" ht="36.950000000000003" customHeight="1">
      <c r="A71" s="189" t="s">
        <v>168</v>
      </c>
      <c r="B71" s="189" t="s">
        <v>373</v>
      </c>
      <c r="C71" s="190" t="s">
        <v>4</v>
      </c>
      <c r="D71" s="192" t="s">
        <v>217</v>
      </c>
      <c r="E71" s="190" t="s">
        <v>24</v>
      </c>
      <c r="F71" s="190" t="s">
        <v>24</v>
      </c>
      <c r="G71" s="215">
        <v>0.16600000000000001</v>
      </c>
      <c r="H71" s="219">
        <v>0.189</v>
      </c>
      <c r="I71" s="220">
        <v>0.2</v>
      </c>
      <c r="J71" s="292"/>
      <c r="K71" s="292"/>
    </row>
    <row r="72" spans="1:11" ht="36.950000000000003" customHeight="1">
      <c r="A72" s="189" t="s">
        <v>169</v>
      </c>
      <c r="B72" s="189" t="s">
        <v>374</v>
      </c>
      <c r="C72" s="190" t="s">
        <v>4</v>
      </c>
      <c r="D72" s="192" t="s">
        <v>217</v>
      </c>
      <c r="E72" s="190" t="s">
        <v>24</v>
      </c>
      <c r="F72" s="190" t="s">
        <v>24</v>
      </c>
      <c r="G72" s="219">
        <v>0.22500000000000001</v>
      </c>
      <c r="H72" s="219">
        <v>0.18099999999999999</v>
      </c>
      <c r="I72" s="220">
        <v>0.217</v>
      </c>
      <c r="J72" s="292"/>
      <c r="K72" s="293"/>
    </row>
    <row r="73" spans="1:11" ht="36.950000000000003" customHeight="1">
      <c r="A73" s="189" t="s">
        <v>137</v>
      </c>
      <c r="B73" s="189" t="s">
        <v>336</v>
      </c>
      <c r="C73" s="190" t="s">
        <v>4</v>
      </c>
      <c r="D73" s="192" t="s">
        <v>217</v>
      </c>
      <c r="E73" s="190" t="s">
        <v>24</v>
      </c>
      <c r="F73" s="190" t="s">
        <v>24</v>
      </c>
      <c r="G73" s="200">
        <v>0.45832699999999998</v>
      </c>
      <c r="H73" s="200">
        <v>0.43709999999999999</v>
      </c>
      <c r="I73" s="207">
        <v>0.4325</v>
      </c>
      <c r="J73" s="292"/>
      <c r="K73" s="292"/>
    </row>
    <row r="74" spans="1:11" ht="36.950000000000003" customHeight="1">
      <c r="A74" s="189" t="s">
        <v>170</v>
      </c>
      <c r="B74" s="189" t="s">
        <v>359</v>
      </c>
      <c r="C74" s="190" t="s">
        <v>171</v>
      </c>
      <c r="D74" s="190" t="s">
        <v>171</v>
      </c>
      <c r="E74" s="192" t="s">
        <v>172</v>
      </c>
      <c r="F74" s="192" t="s">
        <v>603</v>
      </c>
      <c r="G74" s="215">
        <v>85</v>
      </c>
      <c r="H74" s="193">
        <v>86</v>
      </c>
      <c r="I74" s="204">
        <v>86</v>
      </c>
      <c r="J74" s="292"/>
      <c r="K74" s="293"/>
    </row>
    <row r="75" spans="1:11" ht="36.950000000000003" customHeight="1">
      <c r="A75" s="189" t="s">
        <v>139</v>
      </c>
      <c r="B75" s="189" t="s">
        <v>338</v>
      </c>
      <c r="C75" s="190" t="s">
        <v>4</v>
      </c>
      <c r="D75" s="192" t="s">
        <v>217</v>
      </c>
      <c r="E75" s="190" t="s">
        <v>85</v>
      </c>
      <c r="F75" s="190" t="s">
        <v>277</v>
      </c>
      <c r="G75" s="193">
        <v>5100</v>
      </c>
      <c r="H75" s="193">
        <v>6300</v>
      </c>
      <c r="I75" s="204">
        <v>7170</v>
      </c>
      <c r="J75" s="292"/>
      <c r="K75" s="292"/>
    </row>
    <row r="76" spans="1:11" ht="36.950000000000003" customHeight="1">
      <c r="A76" s="189" t="s">
        <v>140</v>
      </c>
      <c r="B76" s="189" t="s">
        <v>339</v>
      </c>
      <c r="C76" s="190" t="s">
        <v>4</v>
      </c>
      <c r="D76" s="192" t="s">
        <v>217</v>
      </c>
      <c r="E76" s="190" t="s">
        <v>27</v>
      </c>
      <c r="F76" s="190" t="s">
        <v>230</v>
      </c>
      <c r="G76" s="215">
        <v>10.1</v>
      </c>
      <c r="H76" s="215">
        <v>13.1</v>
      </c>
      <c r="I76" s="216">
        <v>15.1</v>
      </c>
      <c r="J76" s="292"/>
      <c r="K76" s="293"/>
    </row>
    <row r="77" spans="1:11" ht="36.950000000000003" customHeight="1">
      <c r="A77" s="189" t="s">
        <v>138</v>
      </c>
      <c r="B77" s="189" t="s">
        <v>337</v>
      </c>
      <c r="C77" s="190" t="s">
        <v>17</v>
      </c>
      <c r="D77" s="190" t="s">
        <v>17</v>
      </c>
      <c r="E77" s="190" t="s">
        <v>27</v>
      </c>
      <c r="F77" s="190" t="s">
        <v>230</v>
      </c>
      <c r="G77" s="215">
        <v>1.7</v>
      </c>
      <c r="H77" s="215">
        <v>3</v>
      </c>
      <c r="I77" s="216">
        <v>2</v>
      </c>
      <c r="J77" s="292"/>
      <c r="K77" s="292"/>
    </row>
    <row r="78" spans="1:11" ht="36.950000000000003" customHeight="1">
      <c r="A78" s="189" t="s">
        <v>173</v>
      </c>
      <c r="B78" s="189" t="s">
        <v>360</v>
      </c>
      <c r="C78" s="190" t="s">
        <v>4</v>
      </c>
      <c r="D78" s="192" t="s">
        <v>217</v>
      </c>
      <c r="E78" s="190" t="s">
        <v>18</v>
      </c>
      <c r="F78" s="190" t="s">
        <v>221</v>
      </c>
      <c r="G78" s="193">
        <v>12</v>
      </c>
      <c r="H78" s="193">
        <v>12</v>
      </c>
      <c r="I78" s="204">
        <v>12</v>
      </c>
      <c r="J78" s="292"/>
      <c r="K78" s="293"/>
    </row>
    <row r="79" spans="1:11" ht="52.5" customHeight="1">
      <c r="A79" s="189" t="s">
        <v>605</v>
      </c>
      <c r="B79" s="189" t="s">
        <v>429</v>
      </c>
      <c r="C79" s="190" t="s">
        <v>17</v>
      </c>
      <c r="D79" s="190" t="s">
        <v>17</v>
      </c>
      <c r="E79" s="190" t="s">
        <v>18</v>
      </c>
      <c r="F79" s="190" t="s">
        <v>221</v>
      </c>
      <c r="G79" s="193">
        <v>22</v>
      </c>
      <c r="H79" s="193">
        <v>22</v>
      </c>
      <c r="I79" s="204">
        <v>22</v>
      </c>
      <c r="J79" s="292" t="s">
        <v>206</v>
      </c>
      <c r="K79" s="292" t="s">
        <v>387</v>
      </c>
    </row>
    <row r="80" spans="1:11" ht="36.950000000000003" customHeight="1">
      <c r="A80" s="189" t="s">
        <v>174</v>
      </c>
      <c r="B80" s="189" t="s">
        <v>361</v>
      </c>
      <c r="C80" s="190" t="s">
        <v>4</v>
      </c>
      <c r="D80" s="192" t="s">
        <v>217</v>
      </c>
      <c r="E80" s="190" t="s">
        <v>199</v>
      </c>
      <c r="F80" s="190" t="s">
        <v>602</v>
      </c>
      <c r="G80" s="215">
        <v>21</v>
      </c>
      <c r="H80" s="193">
        <v>21</v>
      </c>
      <c r="I80" s="204">
        <v>30</v>
      </c>
      <c r="J80" s="292"/>
      <c r="K80" s="293"/>
    </row>
    <row r="81" spans="1:11" ht="36.950000000000003" customHeight="1">
      <c r="A81" s="189" t="s">
        <v>435</v>
      </c>
      <c r="B81" s="189" t="s">
        <v>430</v>
      </c>
      <c r="C81" s="190" t="s">
        <v>4</v>
      </c>
      <c r="D81" s="192" t="s">
        <v>217</v>
      </c>
      <c r="E81" s="190" t="s">
        <v>18</v>
      </c>
      <c r="F81" s="190" t="s">
        <v>221</v>
      </c>
      <c r="G81" s="229">
        <v>38</v>
      </c>
      <c r="H81" s="229">
        <v>38</v>
      </c>
      <c r="I81" s="230">
        <v>38.86</v>
      </c>
      <c r="J81" s="292" t="s">
        <v>741</v>
      </c>
      <c r="K81" s="292" t="s">
        <v>409</v>
      </c>
    </row>
    <row r="82" spans="1:11" ht="36.950000000000003" customHeight="1">
      <c r="A82" s="189" t="s">
        <v>604</v>
      </c>
      <c r="B82" s="189" t="s">
        <v>362</v>
      </c>
      <c r="C82" s="190" t="s">
        <v>17</v>
      </c>
      <c r="D82" s="190" t="s">
        <v>17</v>
      </c>
      <c r="E82" s="190" t="s">
        <v>18</v>
      </c>
      <c r="F82" s="190" t="s">
        <v>221</v>
      </c>
      <c r="G82" s="203">
        <v>1821</v>
      </c>
      <c r="H82" s="193">
        <v>1799</v>
      </c>
      <c r="I82" s="231">
        <v>1289</v>
      </c>
      <c r="J82" s="292"/>
      <c r="K82" s="293"/>
    </row>
    <row r="83" spans="1:11" ht="36.950000000000003" customHeight="1">
      <c r="A83" s="189" t="s">
        <v>742</v>
      </c>
      <c r="B83" s="189" t="s">
        <v>743</v>
      </c>
      <c r="C83" s="190" t="s">
        <v>4</v>
      </c>
      <c r="D83" s="192" t="s">
        <v>217</v>
      </c>
      <c r="E83" s="190" t="s">
        <v>18</v>
      </c>
      <c r="F83" s="190" t="s">
        <v>221</v>
      </c>
      <c r="G83" s="193">
        <v>2615</v>
      </c>
      <c r="H83" s="193">
        <v>2599</v>
      </c>
      <c r="I83" s="204">
        <v>2641</v>
      </c>
      <c r="J83" s="292" t="s">
        <v>744</v>
      </c>
      <c r="K83" s="292" t="s">
        <v>745</v>
      </c>
    </row>
    <row r="84" spans="1:11" ht="36.950000000000003" customHeight="1">
      <c r="A84" s="194" t="s">
        <v>143</v>
      </c>
      <c r="B84" s="194" t="s">
        <v>342</v>
      </c>
      <c r="C84" s="197" t="s">
        <v>17</v>
      </c>
      <c r="D84" s="197" t="s">
        <v>17</v>
      </c>
      <c r="E84" s="197" t="s">
        <v>18</v>
      </c>
      <c r="F84" s="197" t="s">
        <v>221</v>
      </c>
      <c r="G84" s="196">
        <v>1844</v>
      </c>
      <c r="H84" s="196">
        <v>1433</v>
      </c>
      <c r="I84" s="205">
        <v>1314</v>
      </c>
      <c r="J84" s="292"/>
      <c r="K84" s="293"/>
    </row>
    <row r="85" spans="1:11" ht="36.950000000000003" customHeight="1">
      <c r="A85" s="189" t="s">
        <v>144</v>
      </c>
      <c r="B85" s="189" t="s">
        <v>343</v>
      </c>
      <c r="C85" s="190" t="s">
        <v>4</v>
      </c>
      <c r="D85" s="192" t="s">
        <v>217</v>
      </c>
      <c r="E85" s="190" t="s">
        <v>24</v>
      </c>
      <c r="F85" s="190" t="s">
        <v>24</v>
      </c>
      <c r="G85" s="200">
        <v>1.7999999999999999E-2</v>
      </c>
      <c r="H85" s="201">
        <v>1.9E-2</v>
      </c>
      <c r="I85" s="232">
        <v>1.9800000000000002E-2</v>
      </c>
      <c r="J85" s="292"/>
      <c r="K85" s="292"/>
    </row>
    <row r="86" spans="1:11" ht="36.950000000000003" customHeight="1">
      <c r="A86" s="189" t="s">
        <v>141</v>
      </c>
      <c r="B86" s="189" t="s">
        <v>340</v>
      </c>
      <c r="C86" s="190" t="s">
        <v>4</v>
      </c>
      <c r="D86" s="192" t="s">
        <v>217</v>
      </c>
      <c r="E86" s="190" t="s">
        <v>18</v>
      </c>
      <c r="F86" s="190" t="s">
        <v>221</v>
      </c>
      <c r="G86" s="193">
        <v>142</v>
      </c>
      <c r="H86" s="193">
        <v>136</v>
      </c>
      <c r="I86" s="204">
        <v>137</v>
      </c>
      <c r="J86" s="292"/>
      <c r="K86" s="293"/>
    </row>
    <row r="87" spans="1:11" ht="36.950000000000003" customHeight="1">
      <c r="A87" s="233" t="s">
        <v>142</v>
      </c>
      <c r="B87" s="189" t="s">
        <v>341</v>
      </c>
      <c r="C87" s="190" t="s">
        <v>4</v>
      </c>
      <c r="D87" s="192" t="s">
        <v>217</v>
      </c>
      <c r="E87" s="225" t="s">
        <v>24</v>
      </c>
      <c r="F87" s="190" t="s">
        <v>24</v>
      </c>
      <c r="G87" s="211">
        <v>0.57999999999999996</v>
      </c>
      <c r="H87" s="211">
        <v>0.56000000000000005</v>
      </c>
      <c r="I87" s="214">
        <v>0.55710000000000004</v>
      </c>
      <c r="J87" s="292"/>
      <c r="K87" s="292"/>
    </row>
    <row r="88" spans="1:11" ht="36.950000000000003" customHeight="1">
      <c r="A88" s="187" t="s">
        <v>179</v>
      </c>
      <c r="B88" s="187" t="s">
        <v>363</v>
      </c>
      <c r="C88" s="188"/>
      <c r="D88" s="188"/>
      <c r="E88" s="188"/>
      <c r="F88" s="188"/>
      <c r="G88" s="188"/>
      <c r="H88" s="188"/>
      <c r="I88" s="188"/>
      <c r="J88" s="292"/>
      <c r="K88" s="293"/>
    </row>
    <row r="89" spans="1:11" ht="36.950000000000003" customHeight="1">
      <c r="A89" s="189" t="s">
        <v>129</v>
      </c>
      <c r="B89" s="189" t="s">
        <v>327</v>
      </c>
      <c r="C89" s="190" t="s">
        <v>4</v>
      </c>
      <c r="D89" s="192" t="s">
        <v>217</v>
      </c>
      <c r="E89" s="190" t="s">
        <v>24</v>
      </c>
      <c r="F89" s="190" t="s">
        <v>24</v>
      </c>
      <c r="G89" s="219">
        <v>6.1699999999999998E-2</v>
      </c>
      <c r="H89" s="200">
        <v>6.5199999999999994E-2</v>
      </c>
      <c r="I89" s="207">
        <v>6.8699999999999997E-2</v>
      </c>
      <c r="J89" s="292"/>
      <c r="K89" s="292"/>
    </row>
    <row r="90" spans="1:11" ht="36.950000000000003" customHeight="1">
      <c r="A90" s="189" t="s">
        <v>130</v>
      </c>
      <c r="B90" s="189" t="s">
        <v>328</v>
      </c>
      <c r="C90" s="190" t="s">
        <v>4</v>
      </c>
      <c r="D90" s="192" t="s">
        <v>217</v>
      </c>
      <c r="E90" s="190" t="s">
        <v>24</v>
      </c>
      <c r="F90" s="190" t="s">
        <v>24</v>
      </c>
      <c r="G90" s="200">
        <v>0.1091</v>
      </c>
      <c r="H90" s="201">
        <v>0.1082</v>
      </c>
      <c r="I90" s="232">
        <v>0.1118</v>
      </c>
      <c r="J90" s="292"/>
      <c r="K90" s="293"/>
    </row>
    <row r="91" spans="1:11" ht="36.950000000000003" customHeight="1">
      <c r="A91" s="189" t="s">
        <v>128</v>
      </c>
      <c r="B91" s="189" t="s">
        <v>326</v>
      </c>
      <c r="C91" s="190" t="s">
        <v>4</v>
      </c>
      <c r="D91" s="192" t="s">
        <v>217</v>
      </c>
      <c r="E91" s="190" t="s">
        <v>85</v>
      </c>
      <c r="F91" s="190" t="s">
        <v>277</v>
      </c>
      <c r="G91" s="193">
        <v>81000</v>
      </c>
      <c r="H91" s="193">
        <v>85000</v>
      </c>
      <c r="I91" s="204">
        <v>85000</v>
      </c>
      <c r="J91" s="292"/>
      <c r="K91" s="292"/>
    </row>
    <row r="92" spans="1:11" ht="36.950000000000003" customHeight="1">
      <c r="A92" s="189" t="s">
        <v>126</v>
      </c>
      <c r="B92" s="189" t="s">
        <v>325</v>
      </c>
      <c r="C92" s="190" t="s">
        <v>4</v>
      </c>
      <c r="D92" s="192" t="s">
        <v>217</v>
      </c>
      <c r="E92" s="190" t="s">
        <v>27</v>
      </c>
      <c r="F92" s="190" t="s">
        <v>230</v>
      </c>
      <c r="G92" s="193">
        <v>9600</v>
      </c>
      <c r="H92" s="193">
        <v>9955</v>
      </c>
      <c r="I92" s="204">
        <v>9289</v>
      </c>
      <c r="J92" s="292"/>
      <c r="K92" s="293"/>
    </row>
    <row r="93" spans="1:11" ht="36.950000000000003" customHeight="1">
      <c r="A93" s="189" t="s">
        <v>175</v>
      </c>
      <c r="B93" s="189" t="s">
        <v>321</v>
      </c>
      <c r="C93" s="190" t="s">
        <v>4</v>
      </c>
      <c r="D93" s="192" t="s">
        <v>217</v>
      </c>
      <c r="E93" s="190" t="s">
        <v>85</v>
      </c>
      <c r="F93" s="190" t="s">
        <v>277</v>
      </c>
      <c r="G93" s="193">
        <v>122202</v>
      </c>
      <c r="H93" s="193">
        <v>113325</v>
      </c>
      <c r="I93" s="204">
        <v>108947</v>
      </c>
      <c r="J93" s="292"/>
      <c r="K93" s="292"/>
    </row>
    <row r="94" spans="1:11" ht="36.950000000000003" customHeight="1">
      <c r="A94" s="189" t="s">
        <v>122</v>
      </c>
      <c r="B94" s="189" t="s">
        <v>322</v>
      </c>
      <c r="C94" s="190" t="s">
        <v>4</v>
      </c>
      <c r="D94" s="192" t="s">
        <v>217</v>
      </c>
      <c r="E94" s="190" t="s">
        <v>24</v>
      </c>
      <c r="F94" s="190" t="s">
        <v>24</v>
      </c>
      <c r="G94" s="219">
        <v>0.93795189045638061</v>
      </c>
      <c r="H94" s="219">
        <v>0.93</v>
      </c>
      <c r="I94" s="220">
        <v>0.93</v>
      </c>
      <c r="J94" s="292"/>
      <c r="K94" s="293"/>
    </row>
    <row r="95" spans="1:11" ht="36.950000000000003" customHeight="1">
      <c r="A95" s="189" t="s">
        <v>383</v>
      </c>
      <c r="B95" s="189" t="s">
        <v>384</v>
      </c>
      <c r="C95" s="190" t="s">
        <v>17</v>
      </c>
      <c r="D95" s="190" t="s">
        <v>17</v>
      </c>
      <c r="E95" s="190" t="s">
        <v>127</v>
      </c>
      <c r="F95" s="190" t="s">
        <v>127</v>
      </c>
      <c r="G95" s="193">
        <v>75285</v>
      </c>
      <c r="H95" s="193">
        <v>75548</v>
      </c>
      <c r="I95" s="204">
        <v>73894</v>
      </c>
      <c r="J95" s="292"/>
      <c r="K95" s="292"/>
    </row>
    <row r="96" spans="1:11" ht="36.950000000000003" customHeight="1">
      <c r="A96" s="189" t="s">
        <v>176</v>
      </c>
      <c r="B96" s="189" t="s">
        <v>431</v>
      </c>
      <c r="C96" s="190" t="s">
        <v>17</v>
      </c>
      <c r="D96" s="190" t="s">
        <v>17</v>
      </c>
      <c r="E96" s="190" t="s">
        <v>127</v>
      </c>
      <c r="F96" s="190" t="s">
        <v>127</v>
      </c>
      <c r="G96" s="193">
        <v>54355</v>
      </c>
      <c r="H96" s="193">
        <v>54636</v>
      </c>
      <c r="I96" s="204">
        <v>54756</v>
      </c>
      <c r="J96" s="292" t="s">
        <v>207</v>
      </c>
      <c r="K96" s="293" t="s">
        <v>388</v>
      </c>
    </row>
    <row r="97" spans="1:11" ht="36.950000000000003" customHeight="1">
      <c r="A97" s="189" t="s">
        <v>606</v>
      </c>
      <c r="B97" s="189" t="s">
        <v>607</v>
      </c>
      <c r="C97" s="190" t="s">
        <v>17</v>
      </c>
      <c r="D97" s="190" t="s">
        <v>17</v>
      </c>
      <c r="E97" s="190"/>
      <c r="F97" s="235"/>
      <c r="G97" s="193" t="s">
        <v>200</v>
      </c>
      <c r="H97" s="234" t="s">
        <v>201</v>
      </c>
      <c r="I97" s="236" t="s">
        <v>612</v>
      </c>
      <c r="J97" s="292"/>
      <c r="K97" s="292"/>
    </row>
    <row r="98" spans="1:11" ht="36.950000000000003" customHeight="1">
      <c r="A98" s="189" t="s">
        <v>608</v>
      </c>
      <c r="B98" s="189" t="s">
        <v>609</v>
      </c>
      <c r="C98" s="190" t="s">
        <v>17</v>
      </c>
      <c r="D98" s="190" t="s">
        <v>17</v>
      </c>
      <c r="E98" s="190"/>
      <c r="F98" s="235"/>
      <c r="G98" s="193" t="s">
        <v>202</v>
      </c>
      <c r="H98" s="234" t="s">
        <v>203</v>
      </c>
      <c r="I98" s="204" t="s">
        <v>440</v>
      </c>
      <c r="J98" s="292"/>
      <c r="K98" s="293"/>
    </row>
    <row r="99" spans="1:11" ht="36.950000000000003" customHeight="1">
      <c r="A99" s="189" t="s">
        <v>211</v>
      </c>
      <c r="B99" s="189" t="s">
        <v>432</v>
      </c>
      <c r="C99" s="190" t="s">
        <v>17</v>
      </c>
      <c r="D99" s="190" t="s">
        <v>17</v>
      </c>
      <c r="E99" s="190" t="s">
        <v>27</v>
      </c>
      <c r="F99" s="190" t="s">
        <v>230</v>
      </c>
      <c r="G99" s="193">
        <v>142</v>
      </c>
      <c r="H99" s="193">
        <v>158</v>
      </c>
      <c r="I99" s="204">
        <v>75.5</v>
      </c>
      <c r="J99" s="292" t="s">
        <v>208</v>
      </c>
      <c r="K99" s="292" t="s">
        <v>389</v>
      </c>
    </row>
    <row r="100" spans="1:11" ht="36.950000000000003" customHeight="1">
      <c r="A100" s="194" t="s">
        <v>177</v>
      </c>
      <c r="B100" s="194" t="s">
        <v>406</v>
      </c>
      <c r="C100" s="197" t="s">
        <v>17</v>
      </c>
      <c r="D100" s="197" t="s">
        <v>17</v>
      </c>
      <c r="E100" s="197" t="s">
        <v>27</v>
      </c>
      <c r="F100" s="197" t="s">
        <v>230</v>
      </c>
      <c r="G100" s="196">
        <v>6</v>
      </c>
      <c r="H100" s="196">
        <v>6</v>
      </c>
      <c r="I100" s="205">
        <v>6</v>
      </c>
      <c r="J100" s="292"/>
      <c r="K100" s="293"/>
    </row>
    <row r="101" spans="1:11" ht="36.950000000000003" customHeight="1">
      <c r="A101" s="189" t="s">
        <v>610</v>
      </c>
      <c r="B101" s="189" t="s">
        <v>611</v>
      </c>
      <c r="C101" s="190" t="s">
        <v>17</v>
      </c>
      <c r="D101" s="190" t="s">
        <v>17</v>
      </c>
      <c r="E101" s="190" t="s">
        <v>27</v>
      </c>
      <c r="F101" s="190" t="s">
        <v>230</v>
      </c>
      <c r="G101" s="193">
        <v>62</v>
      </c>
      <c r="H101" s="193">
        <v>65</v>
      </c>
      <c r="I101" s="204">
        <v>52</v>
      </c>
      <c r="J101" s="292"/>
      <c r="K101" s="292"/>
    </row>
    <row r="102" spans="1:11" ht="36.950000000000003" customHeight="1">
      <c r="A102" s="217" t="s">
        <v>178</v>
      </c>
      <c r="B102" s="217" t="s">
        <v>364</v>
      </c>
      <c r="C102" s="218" t="s">
        <v>17</v>
      </c>
      <c r="D102" s="218" t="s">
        <v>17</v>
      </c>
      <c r="E102" s="193" t="s">
        <v>27</v>
      </c>
      <c r="F102" s="218" t="s">
        <v>230</v>
      </c>
      <c r="G102" s="202">
        <v>283</v>
      </c>
      <c r="H102" s="203">
        <v>326</v>
      </c>
      <c r="I102" s="208">
        <v>339</v>
      </c>
      <c r="J102" s="292"/>
      <c r="K102" s="293"/>
    </row>
    <row r="103" spans="1:11" ht="36.950000000000003" customHeight="1">
      <c r="A103" s="187" t="s">
        <v>180</v>
      </c>
      <c r="B103" s="187" t="s">
        <v>365</v>
      </c>
      <c r="C103" s="188"/>
      <c r="D103" s="188"/>
      <c r="E103" s="188"/>
      <c r="F103" s="188"/>
      <c r="G103" s="188"/>
      <c r="H103" s="188"/>
      <c r="I103" s="188"/>
      <c r="J103" s="292"/>
      <c r="K103" s="292"/>
    </row>
    <row r="104" spans="1:11" ht="36.950000000000003" customHeight="1">
      <c r="A104" s="189" t="s">
        <v>132</v>
      </c>
      <c r="B104" s="189" t="s">
        <v>331</v>
      </c>
      <c r="C104" s="190" t="s">
        <v>4</v>
      </c>
      <c r="D104" s="190" t="s">
        <v>217</v>
      </c>
      <c r="E104" s="191" t="s">
        <v>18</v>
      </c>
      <c r="F104" s="190" t="s">
        <v>221</v>
      </c>
      <c r="G104" s="193">
        <v>824</v>
      </c>
      <c r="H104" s="193">
        <v>747</v>
      </c>
      <c r="I104" s="204">
        <v>524</v>
      </c>
      <c r="J104" s="292"/>
      <c r="K104" s="293"/>
    </row>
    <row r="105" spans="1:11" ht="36.950000000000003" customHeight="1">
      <c r="A105" s="189" t="s">
        <v>133</v>
      </c>
      <c r="B105" s="189" t="s">
        <v>332</v>
      </c>
      <c r="C105" s="190" t="s">
        <v>4</v>
      </c>
      <c r="D105" s="190" t="s">
        <v>217</v>
      </c>
      <c r="E105" s="190" t="s">
        <v>24</v>
      </c>
      <c r="F105" s="190" t="s">
        <v>24</v>
      </c>
      <c r="G105" s="200">
        <v>4.6824527894592113E-2</v>
      </c>
      <c r="H105" s="201">
        <v>3.3700000000000001E-2</v>
      </c>
      <c r="I105" s="232">
        <v>2.4799999999999999E-2</v>
      </c>
      <c r="J105" s="292"/>
      <c r="K105" s="292"/>
    </row>
    <row r="106" spans="1:11" ht="36.75" customHeight="1">
      <c r="A106" s="237" t="s">
        <v>746</v>
      </c>
      <c r="B106" s="189" t="s">
        <v>747</v>
      </c>
      <c r="C106" s="190" t="s">
        <v>4</v>
      </c>
      <c r="D106" s="190" t="s">
        <v>217</v>
      </c>
      <c r="E106" s="190" t="s">
        <v>24</v>
      </c>
      <c r="F106" s="190" t="s">
        <v>24</v>
      </c>
      <c r="G106" s="200">
        <v>3.5999999999999997E-2</v>
      </c>
      <c r="H106" s="201">
        <v>3.5000000000000003E-2</v>
      </c>
      <c r="I106" s="232">
        <v>4.5999999999999999E-2</v>
      </c>
      <c r="J106" s="292" t="s">
        <v>748</v>
      </c>
      <c r="K106" s="293" t="s">
        <v>749</v>
      </c>
    </row>
    <row r="107" spans="1:11" ht="36.950000000000003" customHeight="1">
      <c r="A107" s="194" t="s">
        <v>134</v>
      </c>
      <c r="B107" s="194" t="s">
        <v>333</v>
      </c>
      <c r="C107" s="197" t="s">
        <v>4</v>
      </c>
      <c r="D107" s="190" t="s">
        <v>217</v>
      </c>
      <c r="E107" s="197" t="s">
        <v>24</v>
      </c>
      <c r="F107" s="190" t="s">
        <v>24</v>
      </c>
      <c r="G107" s="198">
        <v>0.02</v>
      </c>
      <c r="H107" s="238">
        <v>0.02</v>
      </c>
      <c r="I107" s="240">
        <v>1.9099999999999999E-2</v>
      </c>
      <c r="J107" s="292"/>
      <c r="K107" s="292"/>
    </row>
    <row r="108" spans="1:11" ht="36.950000000000003" customHeight="1">
      <c r="A108" s="194" t="s">
        <v>135</v>
      </c>
      <c r="B108" s="194" t="s">
        <v>334</v>
      </c>
      <c r="C108" s="197" t="s">
        <v>4</v>
      </c>
      <c r="D108" s="190" t="s">
        <v>217</v>
      </c>
      <c r="E108" s="197" t="s">
        <v>24</v>
      </c>
      <c r="F108" s="190" t="s">
        <v>24</v>
      </c>
      <c r="G108" s="198">
        <v>1.2999999999999999E-2</v>
      </c>
      <c r="H108" s="238">
        <v>0.01</v>
      </c>
      <c r="I108" s="240">
        <v>1.03E-2</v>
      </c>
      <c r="J108" s="292"/>
      <c r="K108" s="293"/>
    </row>
    <row r="109" spans="1:11" ht="36.950000000000003" customHeight="1">
      <c r="A109" s="237" t="s">
        <v>192</v>
      </c>
      <c r="B109" s="189" t="s">
        <v>366</v>
      </c>
      <c r="C109" s="190" t="s">
        <v>4</v>
      </c>
      <c r="D109" s="190" t="s">
        <v>217</v>
      </c>
      <c r="E109" s="190" t="s">
        <v>18</v>
      </c>
      <c r="F109" s="190" t="s">
        <v>221</v>
      </c>
      <c r="G109" s="202">
        <v>79</v>
      </c>
      <c r="H109" s="202">
        <v>91</v>
      </c>
      <c r="I109" s="204">
        <v>122</v>
      </c>
      <c r="J109" s="292"/>
      <c r="K109" s="292"/>
    </row>
    <row r="110" spans="1:11" ht="36.950000000000003" customHeight="1">
      <c r="A110" s="237" t="s">
        <v>121</v>
      </c>
      <c r="B110" s="189" t="s">
        <v>320</v>
      </c>
      <c r="C110" s="190" t="s">
        <v>4</v>
      </c>
      <c r="D110" s="190" t="s">
        <v>217</v>
      </c>
      <c r="E110" s="190" t="s">
        <v>85</v>
      </c>
      <c r="F110" s="190" t="s">
        <v>277</v>
      </c>
      <c r="G110" s="202">
        <v>23200</v>
      </c>
      <c r="H110" s="202">
        <v>32000</v>
      </c>
      <c r="I110" s="204">
        <v>54734</v>
      </c>
      <c r="J110" s="292"/>
      <c r="K110" s="293"/>
    </row>
    <row r="111" spans="1:11" ht="36.950000000000003" customHeight="1">
      <c r="A111" s="189" t="s">
        <v>131</v>
      </c>
      <c r="B111" s="189" t="s">
        <v>329</v>
      </c>
      <c r="C111" s="190" t="s">
        <v>17</v>
      </c>
      <c r="D111" s="190" t="s">
        <v>17</v>
      </c>
      <c r="E111" s="190" t="s">
        <v>18</v>
      </c>
      <c r="F111" s="190" t="s">
        <v>221</v>
      </c>
      <c r="G111" s="193">
        <v>122000</v>
      </c>
      <c r="H111" s="193">
        <v>122000</v>
      </c>
      <c r="I111" s="204">
        <v>121474</v>
      </c>
      <c r="J111" s="292"/>
      <c r="K111" s="292"/>
    </row>
    <row r="112" spans="1:11" ht="36.950000000000003" customHeight="1">
      <c r="A112" s="189" t="s">
        <v>613</v>
      </c>
      <c r="B112" s="189" t="s">
        <v>614</v>
      </c>
      <c r="C112" s="190" t="s">
        <v>4</v>
      </c>
      <c r="D112" s="190" t="s">
        <v>217</v>
      </c>
      <c r="E112" s="190" t="s">
        <v>24</v>
      </c>
      <c r="F112" s="190" t="s">
        <v>24</v>
      </c>
      <c r="G112" s="193">
        <v>1</v>
      </c>
      <c r="H112" s="219">
        <v>1</v>
      </c>
      <c r="I112" s="220">
        <v>1</v>
      </c>
      <c r="J112" s="292"/>
      <c r="K112" s="293"/>
    </row>
    <row r="113" spans="1:11" ht="36.950000000000003" customHeight="1">
      <c r="A113" s="189" t="s">
        <v>615</v>
      </c>
      <c r="B113" s="189" t="s">
        <v>616</v>
      </c>
      <c r="C113" s="190" t="s">
        <v>4</v>
      </c>
      <c r="D113" s="190" t="s">
        <v>217</v>
      </c>
      <c r="E113" s="190" t="s">
        <v>24</v>
      </c>
      <c r="F113" s="190" t="s">
        <v>24</v>
      </c>
      <c r="G113" s="219">
        <v>0.85</v>
      </c>
      <c r="H113" s="219">
        <v>0.85</v>
      </c>
      <c r="I113" s="220">
        <v>0.87160000000000004</v>
      </c>
      <c r="J113" s="292"/>
      <c r="K113" s="292"/>
    </row>
    <row r="114" spans="1:11" ht="36.950000000000003" customHeight="1">
      <c r="A114" s="189" t="s">
        <v>617</v>
      </c>
      <c r="B114" s="189" t="s">
        <v>618</v>
      </c>
      <c r="C114" s="239" t="s">
        <v>4</v>
      </c>
      <c r="D114" s="190" t="s">
        <v>217</v>
      </c>
      <c r="E114" s="190" t="s">
        <v>24</v>
      </c>
      <c r="F114" s="190" t="s">
        <v>24</v>
      </c>
      <c r="G114" s="227">
        <v>0.96263488484458049</v>
      </c>
      <c r="H114" s="227">
        <v>0.98099999999999998</v>
      </c>
      <c r="I114" s="228">
        <v>0.98</v>
      </c>
      <c r="J114" s="292"/>
      <c r="K114" s="293"/>
    </row>
    <row r="115" spans="1:11" ht="36.950000000000003" customHeight="1">
      <c r="A115" s="189" t="s">
        <v>619</v>
      </c>
      <c r="B115" s="189" t="s">
        <v>330</v>
      </c>
      <c r="C115" s="239" t="s">
        <v>4</v>
      </c>
      <c r="D115" s="190" t="s">
        <v>217</v>
      </c>
      <c r="E115" s="190" t="s">
        <v>24</v>
      </c>
      <c r="F115" s="190" t="s">
        <v>24</v>
      </c>
      <c r="G115" s="227">
        <v>0.79</v>
      </c>
      <c r="H115" s="227">
        <v>0.93</v>
      </c>
      <c r="I115" s="228">
        <v>0.93300000000000005</v>
      </c>
      <c r="J115" s="292"/>
      <c r="K115" s="292"/>
    </row>
    <row r="116" spans="1:11" ht="39.950000000000003" customHeight="1">
      <c r="A116" s="189" t="s">
        <v>620</v>
      </c>
      <c r="B116" s="189" t="s">
        <v>621</v>
      </c>
      <c r="C116" s="239" t="s">
        <v>4</v>
      </c>
      <c r="D116" s="190" t="s">
        <v>217</v>
      </c>
      <c r="E116" s="190" t="s">
        <v>24</v>
      </c>
      <c r="F116" s="190" t="s">
        <v>24</v>
      </c>
      <c r="G116" s="227">
        <v>0.68</v>
      </c>
      <c r="H116" s="227">
        <v>0.68</v>
      </c>
      <c r="I116" s="228">
        <v>0.86</v>
      </c>
      <c r="J116" s="292"/>
      <c r="K116" s="293"/>
    </row>
    <row r="117" spans="1:11" ht="36.950000000000003" customHeight="1">
      <c r="A117" s="189" t="s">
        <v>622</v>
      </c>
      <c r="B117" s="189" t="s">
        <v>623</v>
      </c>
      <c r="C117" s="239" t="s">
        <v>4</v>
      </c>
      <c r="D117" s="190" t="s">
        <v>217</v>
      </c>
      <c r="E117" s="190" t="s">
        <v>24</v>
      </c>
      <c r="F117" s="190" t="s">
        <v>24</v>
      </c>
      <c r="G117" s="227">
        <v>0.82</v>
      </c>
      <c r="H117" s="227">
        <v>0.95</v>
      </c>
      <c r="I117" s="228">
        <v>0.94779999999999998</v>
      </c>
      <c r="J117" s="292"/>
      <c r="K117" s="292"/>
    </row>
    <row r="118" spans="1:11" ht="36.950000000000003" customHeight="1">
      <c r="A118" s="189" t="s">
        <v>624</v>
      </c>
      <c r="B118" s="189" t="s">
        <v>625</v>
      </c>
      <c r="C118" s="239" t="s">
        <v>4</v>
      </c>
      <c r="D118" s="190" t="s">
        <v>217</v>
      </c>
      <c r="E118" s="190" t="s">
        <v>24</v>
      </c>
      <c r="F118" s="190" t="s">
        <v>24</v>
      </c>
      <c r="G118" s="227">
        <v>0.67</v>
      </c>
      <c r="H118" s="227">
        <v>0.74</v>
      </c>
      <c r="I118" s="228">
        <v>0.76029999999999998</v>
      </c>
      <c r="J118" s="292"/>
      <c r="K118" s="293"/>
    </row>
    <row r="119" spans="1:11" ht="36.950000000000003" customHeight="1">
      <c r="A119" s="189" t="s">
        <v>626</v>
      </c>
      <c r="B119" s="189" t="s">
        <v>627</v>
      </c>
      <c r="C119" s="239" t="s">
        <v>4</v>
      </c>
      <c r="D119" s="190" t="s">
        <v>217</v>
      </c>
      <c r="E119" s="190" t="s">
        <v>24</v>
      </c>
      <c r="F119" s="190" t="s">
        <v>24</v>
      </c>
      <c r="G119" s="227">
        <v>0.7</v>
      </c>
      <c r="H119" s="227">
        <v>0.84</v>
      </c>
      <c r="I119" s="228">
        <v>0.86529999999999996</v>
      </c>
      <c r="J119" s="292"/>
      <c r="K119" s="292"/>
    </row>
    <row r="120" spans="1:11" ht="36.950000000000003" customHeight="1">
      <c r="A120" s="189" t="s">
        <v>628</v>
      </c>
      <c r="B120" s="189" t="s">
        <v>629</v>
      </c>
      <c r="C120" s="239" t="s">
        <v>4</v>
      </c>
      <c r="D120" s="190" t="s">
        <v>217</v>
      </c>
      <c r="E120" s="190" t="s">
        <v>24</v>
      </c>
      <c r="F120" s="190" t="s">
        <v>24</v>
      </c>
      <c r="G120" s="227">
        <v>0.98</v>
      </c>
      <c r="H120" s="227">
        <v>0.97499999999999998</v>
      </c>
      <c r="I120" s="228">
        <v>0.98970000000000002</v>
      </c>
      <c r="J120" s="292"/>
      <c r="K120" s="293"/>
    </row>
    <row r="121" spans="1:11" ht="36.950000000000003" customHeight="1">
      <c r="A121" s="189" t="s">
        <v>630</v>
      </c>
      <c r="B121" s="189" t="s">
        <v>631</v>
      </c>
      <c r="C121" s="190" t="s">
        <v>4</v>
      </c>
      <c r="D121" s="190" t="s">
        <v>217</v>
      </c>
      <c r="E121" s="190" t="s">
        <v>24</v>
      </c>
      <c r="F121" s="190" t="s">
        <v>24</v>
      </c>
      <c r="G121" s="219">
        <v>0.95</v>
      </c>
      <c r="H121" s="219">
        <v>0.97499999999999998</v>
      </c>
      <c r="I121" s="220">
        <v>0.97519999999999996</v>
      </c>
      <c r="J121" s="292"/>
      <c r="K121" s="292"/>
    </row>
    <row r="122" spans="1:11" ht="36.950000000000003" customHeight="1">
      <c r="A122" s="187" t="s">
        <v>193</v>
      </c>
      <c r="B122" s="187" t="s">
        <v>436</v>
      </c>
      <c r="C122" s="188"/>
      <c r="D122" s="188"/>
      <c r="E122" s="188"/>
      <c r="F122" s="188"/>
      <c r="G122" s="188"/>
      <c r="H122" s="188"/>
      <c r="I122" s="188"/>
      <c r="J122" s="292"/>
      <c r="K122" s="293"/>
    </row>
    <row r="123" spans="1:11" ht="36.950000000000003" customHeight="1">
      <c r="A123" s="189" t="s">
        <v>197</v>
      </c>
      <c r="B123" s="189" t="s">
        <v>367</v>
      </c>
      <c r="C123" s="190" t="s">
        <v>4</v>
      </c>
      <c r="D123" s="190" t="s">
        <v>217</v>
      </c>
      <c r="E123" s="191" t="s">
        <v>24</v>
      </c>
      <c r="F123" s="191" t="s">
        <v>24</v>
      </c>
      <c r="G123" s="219">
        <v>1</v>
      </c>
      <c r="H123" s="219">
        <v>1</v>
      </c>
      <c r="I123" s="220">
        <v>1</v>
      </c>
      <c r="J123" s="292"/>
      <c r="K123" s="292"/>
    </row>
    <row r="124" spans="1:11" ht="36.950000000000003" customHeight="1">
      <c r="A124" s="189" t="s">
        <v>198</v>
      </c>
      <c r="B124" s="242" t="s">
        <v>368</v>
      </c>
      <c r="C124" s="190" t="s">
        <v>4</v>
      </c>
      <c r="D124" s="190" t="s">
        <v>217</v>
      </c>
      <c r="E124" s="241" t="s">
        <v>24</v>
      </c>
      <c r="F124" s="241" t="s">
        <v>24</v>
      </c>
      <c r="G124" s="227">
        <v>0.34</v>
      </c>
      <c r="H124" s="227">
        <v>0.28999999999999998</v>
      </c>
      <c r="I124" s="228">
        <v>0.36399999999999999</v>
      </c>
      <c r="J124" s="292"/>
      <c r="K124" s="293"/>
    </row>
    <row r="125" spans="1:11" ht="36.950000000000003" customHeight="1">
      <c r="A125" s="189" t="s">
        <v>123</v>
      </c>
      <c r="B125" s="189" t="s">
        <v>632</v>
      </c>
      <c r="C125" s="190" t="s">
        <v>4</v>
      </c>
      <c r="D125" s="190" t="s">
        <v>217</v>
      </c>
      <c r="E125" s="190" t="s">
        <v>18</v>
      </c>
      <c r="F125" s="190" t="s">
        <v>221</v>
      </c>
      <c r="G125" s="193">
        <v>181</v>
      </c>
      <c r="H125" s="193">
        <v>205</v>
      </c>
      <c r="I125" s="204">
        <v>161</v>
      </c>
      <c r="J125" s="292"/>
      <c r="K125" s="292"/>
    </row>
    <row r="126" spans="1:11" ht="36.950000000000003" customHeight="1">
      <c r="A126" s="194" t="s">
        <v>124</v>
      </c>
      <c r="B126" s="194" t="s">
        <v>323</v>
      </c>
      <c r="C126" s="190" t="s">
        <v>17</v>
      </c>
      <c r="D126" s="190" t="s">
        <v>17</v>
      </c>
      <c r="E126" s="197" t="s">
        <v>18</v>
      </c>
      <c r="F126" s="197" t="s">
        <v>221</v>
      </c>
      <c r="G126" s="196">
        <v>13</v>
      </c>
      <c r="H126" s="196">
        <v>16</v>
      </c>
      <c r="I126" s="205">
        <v>10</v>
      </c>
      <c r="J126" s="292"/>
      <c r="K126" s="293"/>
    </row>
    <row r="127" spans="1:11" ht="36.950000000000003" customHeight="1">
      <c r="A127" s="189" t="s">
        <v>125</v>
      </c>
      <c r="B127" s="189" t="s">
        <v>324</v>
      </c>
      <c r="C127" s="190" t="s">
        <v>17</v>
      </c>
      <c r="D127" s="190" t="s">
        <v>17</v>
      </c>
      <c r="E127" s="197" t="s">
        <v>18</v>
      </c>
      <c r="F127" s="190" t="s">
        <v>221</v>
      </c>
      <c r="G127" s="193">
        <v>15</v>
      </c>
      <c r="H127" s="193">
        <v>15</v>
      </c>
      <c r="I127" s="204">
        <v>13</v>
      </c>
      <c r="J127" s="292"/>
      <c r="K127" s="292"/>
    </row>
    <row r="128" spans="1:11" ht="36.950000000000003" customHeight="1">
      <c r="A128" s="189" t="s">
        <v>145</v>
      </c>
      <c r="B128" s="189" t="s">
        <v>344</v>
      </c>
      <c r="C128" s="190" t="s">
        <v>4</v>
      </c>
      <c r="D128" s="190" t="s">
        <v>217</v>
      </c>
      <c r="E128" s="190" t="s">
        <v>24</v>
      </c>
      <c r="F128" s="190" t="s">
        <v>24</v>
      </c>
      <c r="G128" s="221">
        <v>0.74</v>
      </c>
      <c r="H128" s="227">
        <v>0.73</v>
      </c>
      <c r="I128" s="228">
        <v>0.46</v>
      </c>
      <c r="J128" s="292"/>
      <c r="K128" s="293"/>
    </row>
    <row r="129" spans="1:11" ht="36.950000000000003" customHeight="1">
      <c r="A129" s="189" t="s">
        <v>146</v>
      </c>
      <c r="B129" s="189" t="s">
        <v>345</v>
      </c>
      <c r="C129" s="239" t="s">
        <v>4</v>
      </c>
      <c r="D129" s="190" t="s">
        <v>217</v>
      </c>
      <c r="E129" s="190" t="s">
        <v>24</v>
      </c>
      <c r="F129" s="190" t="s">
        <v>24</v>
      </c>
      <c r="G129" s="227">
        <v>0.66</v>
      </c>
      <c r="H129" s="227">
        <v>0.64</v>
      </c>
      <c r="I129" s="228">
        <v>0.63</v>
      </c>
      <c r="J129" s="292"/>
      <c r="K129" s="292"/>
    </row>
    <row r="130" spans="1:11" ht="36.950000000000003" customHeight="1">
      <c r="A130" s="189" t="s">
        <v>114</v>
      </c>
      <c r="B130" s="189" t="s">
        <v>314</v>
      </c>
      <c r="C130" s="239" t="s">
        <v>4</v>
      </c>
      <c r="D130" s="190" t="s">
        <v>217</v>
      </c>
      <c r="E130" s="190" t="s">
        <v>24</v>
      </c>
      <c r="F130" s="190" t="s">
        <v>24</v>
      </c>
      <c r="G130" s="227">
        <v>0.79</v>
      </c>
      <c r="H130" s="227">
        <v>0.78</v>
      </c>
      <c r="I130" s="228">
        <v>0.75</v>
      </c>
      <c r="J130" s="292"/>
      <c r="K130" s="293"/>
    </row>
    <row r="131" spans="1:11" ht="36.950000000000003" customHeight="1">
      <c r="A131" s="189" t="s">
        <v>195</v>
      </c>
      <c r="B131" s="189" t="s">
        <v>369</v>
      </c>
      <c r="C131" s="239" t="s">
        <v>4</v>
      </c>
      <c r="D131" s="190" t="s">
        <v>217</v>
      </c>
      <c r="E131" s="190" t="s">
        <v>24</v>
      </c>
      <c r="F131" s="190" t="s">
        <v>24</v>
      </c>
      <c r="G131" s="227">
        <v>0.68</v>
      </c>
      <c r="H131" s="227">
        <v>0.7</v>
      </c>
      <c r="I131" s="228">
        <v>0.7</v>
      </c>
      <c r="J131" s="292"/>
      <c r="K131" s="292"/>
    </row>
    <row r="132" spans="1:11" ht="36.950000000000003" customHeight="1">
      <c r="A132" s="189" t="s">
        <v>196</v>
      </c>
      <c r="B132" s="189" t="s">
        <v>370</v>
      </c>
      <c r="C132" s="239" t="s">
        <v>4</v>
      </c>
      <c r="D132" s="190" t="s">
        <v>217</v>
      </c>
      <c r="E132" s="190" t="s">
        <v>24</v>
      </c>
      <c r="F132" s="190" t="s">
        <v>24</v>
      </c>
      <c r="G132" s="227">
        <v>0.72</v>
      </c>
      <c r="H132" s="219">
        <v>0.76</v>
      </c>
      <c r="I132" s="220">
        <v>0.76</v>
      </c>
      <c r="J132" s="292"/>
      <c r="K132" s="293"/>
    </row>
    <row r="133" spans="1:11" ht="36.950000000000003" customHeight="1">
      <c r="A133" s="189" t="s">
        <v>633</v>
      </c>
      <c r="B133" s="189" t="s">
        <v>634</v>
      </c>
      <c r="C133" s="239" t="s">
        <v>4</v>
      </c>
      <c r="D133" s="190" t="s">
        <v>217</v>
      </c>
      <c r="E133" s="190" t="s">
        <v>24</v>
      </c>
      <c r="F133" s="190" t="s">
        <v>24</v>
      </c>
      <c r="G133" s="227">
        <v>0.84</v>
      </c>
      <c r="H133" s="219">
        <v>0.87</v>
      </c>
      <c r="I133" s="220" t="s">
        <v>40</v>
      </c>
      <c r="J133" s="292"/>
      <c r="K133" s="292"/>
    </row>
    <row r="134" spans="1:11" ht="36.950000000000003" customHeight="1">
      <c r="A134" s="189" t="s">
        <v>635</v>
      </c>
      <c r="B134" s="189" t="s">
        <v>636</v>
      </c>
      <c r="C134" s="239" t="s">
        <v>4</v>
      </c>
      <c r="D134" s="190" t="s">
        <v>217</v>
      </c>
      <c r="E134" s="190" t="s">
        <v>24</v>
      </c>
      <c r="F134" s="190" t="s">
        <v>24</v>
      </c>
      <c r="G134" s="227">
        <v>0.75</v>
      </c>
      <c r="H134" s="219">
        <v>0.79</v>
      </c>
      <c r="I134" s="220" t="s">
        <v>40</v>
      </c>
      <c r="J134" s="292"/>
      <c r="K134" s="293"/>
    </row>
    <row r="135" spans="1:11" ht="36.950000000000003" customHeight="1">
      <c r="A135" s="189" t="s">
        <v>194</v>
      </c>
      <c r="B135" s="189" t="s">
        <v>371</v>
      </c>
      <c r="C135" s="190" t="s">
        <v>4</v>
      </c>
      <c r="D135" s="190" t="s">
        <v>217</v>
      </c>
      <c r="E135" s="191" t="s">
        <v>85</v>
      </c>
      <c r="F135" s="190" t="s">
        <v>277</v>
      </c>
      <c r="G135" s="202">
        <v>122000</v>
      </c>
      <c r="H135" s="203">
        <v>130050</v>
      </c>
      <c r="I135" s="208">
        <v>97052</v>
      </c>
      <c r="J135" s="292" t="s">
        <v>757</v>
      </c>
      <c r="K135" s="292" t="s">
        <v>758</v>
      </c>
    </row>
    <row r="136" spans="1:11" ht="36.950000000000003" customHeight="1">
      <c r="A136" s="187" t="s">
        <v>379</v>
      </c>
      <c r="B136" s="187" t="s">
        <v>646</v>
      </c>
      <c r="C136" s="188"/>
      <c r="D136" s="188"/>
      <c r="E136" s="188"/>
      <c r="F136" s="188"/>
      <c r="G136" s="188"/>
      <c r="H136" s="188"/>
      <c r="I136" s="188"/>
      <c r="J136" s="292"/>
      <c r="K136" s="293"/>
    </row>
    <row r="137" spans="1:11" ht="36.950000000000003" customHeight="1">
      <c r="A137" s="189" t="s">
        <v>378</v>
      </c>
      <c r="B137" s="189" t="s">
        <v>638</v>
      </c>
      <c r="C137" s="190" t="s">
        <v>4</v>
      </c>
      <c r="D137" s="190" t="s">
        <v>217</v>
      </c>
      <c r="E137" s="191" t="s">
        <v>27</v>
      </c>
      <c r="F137" s="190" t="s">
        <v>230</v>
      </c>
      <c r="G137" s="193">
        <v>14</v>
      </c>
      <c r="H137" s="193">
        <v>21</v>
      </c>
      <c r="I137" s="204">
        <v>50</v>
      </c>
      <c r="J137" s="292" t="s">
        <v>756</v>
      </c>
      <c r="K137" s="292" t="s">
        <v>641</v>
      </c>
    </row>
    <row r="138" spans="1:11" ht="36.950000000000003" customHeight="1">
      <c r="A138" s="189" t="s">
        <v>147</v>
      </c>
      <c r="B138" s="189" t="s">
        <v>346</v>
      </c>
      <c r="C138" s="239" t="s">
        <v>4</v>
      </c>
      <c r="D138" s="190" t="s">
        <v>217</v>
      </c>
      <c r="E138" s="190" t="s">
        <v>18</v>
      </c>
      <c r="F138" s="190" t="s">
        <v>221</v>
      </c>
      <c r="G138" s="193">
        <v>1022</v>
      </c>
      <c r="H138" s="203">
        <v>1105</v>
      </c>
      <c r="I138" s="208">
        <v>1192</v>
      </c>
      <c r="J138" s="292"/>
      <c r="K138" s="293"/>
    </row>
    <row r="139" spans="1:11" ht="36.950000000000003" customHeight="1">
      <c r="A139" s="189" t="s">
        <v>149</v>
      </c>
      <c r="B139" s="189" t="s">
        <v>639</v>
      </c>
      <c r="C139" s="190" t="s">
        <v>4</v>
      </c>
      <c r="D139" s="190" t="s">
        <v>217</v>
      </c>
      <c r="E139" s="190" t="s">
        <v>27</v>
      </c>
      <c r="F139" s="190" t="s">
        <v>230</v>
      </c>
      <c r="G139" s="193">
        <v>27.7</v>
      </c>
      <c r="H139" s="203">
        <v>31</v>
      </c>
      <c r="I139" s="208">
        <v>36.200000000000003</v>
      </c>
      <c r="J139" s="292"/>
      <c r="K139" s="292"/>
    </row>
    <row r="140" spans="1:11" ht="36.950000000000003" customHeight="1">
      <c r="A140" s="189" t="s">
        <v>148</v>
      </c>
      <c r="B140" s="189" t="s">
        <v>347</v>
      </c>
      <c r="C140" s="239" t="s">
        <v>4</v>
      </c>
      <c r="D140" s="190" t="s">
        <v>217</v>
      </c>
      <c r="E140" s="190" t="s">
        <v>18</v>
      </c>
      <c r="F140" s="190" t="s">
        <v>221</v>
      </c>
      <c r="G140" s="193">
        <v>33</v>
      </c>
      <c r="H140" s="203">
        <v>33</v>
      </c>
      <c r="I140" s="208">
        <v>33</v>
      </c>
      <c r="J140" s="292"/>
      <c r="K140" s="293"/>
    </row>
    <row r="141" spans="1:11" ht="36.950000000000003" customHeight="1">
      <c r="A141" s="189" t="s">
        <v>480</v>
      </c>
      <c r="B141" s="189" t="s">
        <v>640</v>
      </c>
      <c r="C141" s="239" t="s">
        <v>4</v>
      </c>
      <c r="D141" s="190" t="s">
        <v>217</v>
      </c>
      <c r="E141" s="190" t="s">
        <v>27</v>
      </c>
      <c r="F141" s="190" t="s">
        <v>230</v>
      </c>
      <c r="G141" s="243" t="s">
        <v>40</v>
      </c>
      <c r="H141" s="229">
        <v>4</v>
      </c>
      <c r="I141" s="230">
        <v>4.5</v>
      </c>
      <c r="J141" s="292"/>
      <c r="K141" s="292"/>
    </row>
    <row r="142" spans="1:11" ht="36.950000000000003" customHeight="1">
      <c r="A142" s="189" t="s">
        <v>402</v>
      </c>
      <c r="B142" s="189" t="s">
        <v>642</v>
      </c>
      <c r="C142" s="190" t="s">
        <v>4</v>
      </c>
      <c r="D142" s="190" t="s">
        <v>217</v>
      </c>
      <c r="E142" s="190" t="s">
        <v>18</v>
      </c>
      <c r="F142" s="190" t="s">
        <v>221</v>
      </c>
      <c r="G142" s="193">
        <v>11000</v>
      </c>
      <c r="H142" s="203">
        <v>11000</v>
      </c>
      <c r="I142" s="208" t="s">
        <v>40</v>
      </c>
      <c r="J142" s="292" t="s">
        <v>761</v>
      </c>
      <c r="K142" s="293" t="s">
        <v>762</v>
      </c>
    </row>
    <row r="143" spans="1:11" ht="36.950000000000003" customHeight="1">
      <c r="A143" s="189" t="s">
        <v>403</v>
      </c>
      <c r="B143" s="189" t="s">
        <v>643</v>
      </c>
      <c r="C143" s="190" t="s">
        <v>4</v>
      </c>
      <c r="D143" s="190" t="s">
        <v>217</v>
      </c>
      <c r="E143" s="190" t="s">
        <v>18</v>
      </c>
      <c r="F143" s="190" t="s">
        <v>221</v>
      </c>
      <c r="G143" s="193">
        <v>33</v>
      </c>
      <c r="H143" s="203">
        <v>33</v>
      </c>
      <c r="I143" s="208" t="s">
        <v>40</v>
      </c>
      <c r="J143" s="292" t="s">
        <v>761</v>
      </c>
      <c r="K143" s="293" t="s">
        <v>762</v>
      </c>
    </row>
    <row r="144" spans="1:11" ht="36.950000000000003" customHeight="1">
      <c r="A144" s="189" t="s">
        <v>637</v>
      </c>
      <c r="B144" s="189" t="s">
        <v>644</v>
      </c>
      <c r="C144" s="190" t="s">
        <v>4</v>
      </c>
      <c r="D144" s="190" t="s">
        <v>217</v>
      </c>
      <c r="E144" s="190" t="s">
        <v>18</v>
      </c>
      <c r="F144" s="190" t="s">
        <v>221</v>
      </c>
      <c r="G144" s="193">
        <v>18668</v>
      </c>
      <c r="H144" s="203">
        <v>21476</v>
      </c>
      <c r="I144" s="208">
        <v>3626</v>
      </c>
      <c r="J144" s="292"/>
      <c r="K144" s="293"/>
    </row>
    <row r="145" spans="1:11" ht="36.950000000000003" customHeight="1" thickBot="1">
      <c r="A145" s="244" t="s">
        <v>481</v>
      </c>
      <c r="B145" s="244" t="s">
        <v>645</v>
      </c>
      <c r="C145" s="245" t="s">
        <v>4</v>
      </c>
      <c r="D145" s="245" t="s">
        <v>217</v>
      </c>
      <c r="E145" s="245" t="s">
        <v>18</v>
      </c>
      <c r="F145" s="245" t="s">
        <v>221</v>
      </c>
      <c r="G145" s="246" t="s">
        <v>40</v>
      </c>
      <c r="H145" s="247">
        <v>20430</v>
      </c>
      <c r="I145" s="248">
        <v>15397</v>
      </c>
      <c r="J145" s="294"/>
      <c r="K145" s="294"/>
    </row>
  </sheetData>
  <phoneticPr fontId="1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35E98-01B0-4884-8478-70553B461AC5}">
  <dimension ref="A1:I11"/>
  <sheetViews>
    <sheetView topLeftCell="B1" workbookViewId="0">
      <selection activeCell="B1" sqref="B1"/>
    </sheetView>
  </sheetViews>
  <sheetFormatPr baseColWidth="10" defaultRowHeight="15"/>
  <cols>
    <col min="1" max="1" width="67.7109375" hidden="1" customWidth="1"/>
    <col min="2" max="2" width="67.7109375" customWidth="1"/>
    <col min="3" max="3" width="15.7109375" hidden="1" customWidth="1"/>
    <col min="4" max="4" width="15.7109375" customWidth="1"/>
    <col min="5" max="5" width="15.7109375" hidden="1" customWidth="1"/>
    <col min="6" max="6" width="15.7109375" customWidth="1"/>
    <col min="7" max="9" width="20.7109375" customWidth="1"/>
  </cols>
  <sheetData>
    <row r="1" spans="1:9" ht="39.950000000000003" customHeight="1">
      <c r="A1" s="80" t="s">
        <v>0</v>
      </c>
      <c r="B1" s="80" t="s">
        <v>213</v>
      </c>
      <c r="C1" s="80" t="s">
        <v>1</v>
      </c>
      <c r="D1" s="80" t="s">
        <v>214</v>
      </c>
      <c r="E1" s="80" t="s">
        <v>2</v>
      </c>
      <c r="F1" s="80" t="s">
        <v>215</v>
      </c>
      <c r="G1" s="80">
        <v>2018</v>
      </c>
      <c r="H1" s="80">
        <v>2019</v>
      </c>
      <c r="I1" s="80">
        <v>2020</v>
      </c>
    </row>
    <row r="2" spans="1:9" ht="39.950000000000003" customHeight="1">
      <c r="A2" s="87" t="s">
        <v>3</v>
      </c>
      <c r="B2" s="87" t="s">
        <v>216</v>
      </c>
      <c r="C2" s="81"/>
      <c r="D2" s="81"/>
      <c r="E2" s="81"/>
      <c r="F2" s="81"/>
      <c r="G2" s="81"/>
      <c r="H2" s="81"/>
      <c r="I2" s="81"/>
    </row>
    <row r="3" spans="1:9" ht="30" customHeight="1">
      <c r="A3" s="28" t="s">
        <v>450</v>
      </c>
      <c r="B3" s="28" t="s">
        <v>489</v>
      </c>
      <c r="C3" s="29" t="s">
        <v>4</v>
      </c>
      <c r="D3" s="29" t="s">
        <v>217</v>
      </c>
      <c r="E3" s="29" t="s">
        <v>5</v>
      </c>
      <c r="F3" s="29" t="s">
        <v>218</v>
      </c>
      <c r="G3" s="21">
        <v>76</v>
      </c>
      <c r="H3" s="21">
        <v>79</v>
      </c>
      <c r="I3" s="82">
        <v>79</v>
      </c>
    </row>
    <row r="4" spans="1:9" ht="30" customHeight="1">
      <c r="A4" s="30" t="s">
        <v>6</v>
      </c>
      <c r="B4" s="30" t="s">
        <v>6</v>
      </c>
      <c r="C4" s="2" t="s">
        <v>4</v>
      </c>
      <c r="D4" s="2" t="s">
        <v>217</v>
      </c>
      <c r="E4" s="2" t="s">
        <v>5</v>
      </c>
      <c r="F4" s="2" t="s">
        <v>218</v>
      </c>
      <c r="G4" s="3">
        <v>62</v>
      </c>
      <c r="H4" s="3">
        <v>66</v>
      </c>
      <c r="I4" s="83" t="s">
        <v>439</v>
      </c>
    </row>
    <row r="5" spans="1:9" ht="30" customHeight="1">
      <c r="A5" s="30" t="s">
        <v>7</v>
      </c>
      <c r="B5" s="30" t="s">
        <v>7</v>
      </c>
      <c r="C5" s="2" t="s">
        <v>4</v>
      </c>
      <c r="D5" s="2" t="s">
        <v>217</v>
      </c>
      <c r="E5" s="2" t="s">
        <v>5</v>
      </c>
      <c r="F5" s="2" t="s">
        <v>218</v>
      </c>
      <c r="G5" s="3">
        <v>75</v>
      </c>
      <c r="H5" s="3" t="s">
        <v>399</v>
      </c>
      <c r="I5" s="84">
        <v>25.9</v>
      </c>
    </row>
    <row r="6" spans="1:9" ht="30" customHeight="1">
      <c r="A6" s="30" t="s">
        <v>8</v>
      </c>
      <c r="B6" s="30" t="s">
        <v>8</v>
      </c>
      <c r="C6" s="2" t="s">
        <v>4</v>
      </c>
      <c r="D6" s="2" t="s">
        <v>217</v>
      </c>
      <c r="E6" s="2" t="s">
        <v>9</v>
      </c>
      <c r="F6" s="2" t="s">
        <v>219</v>
      </c>
      <c r="G6" s="9">
        <v>4.0999999999999996</v>
      </c>
      <c r="H6" s="9">
        <v>4.4000000000000004</v>
      </c>
      <c r="I6" s="84" t="s">
        <v>19</v>
      </c>
    </row>
    <row r="7" spans="1:9" ht="30" customHeight="1">
      <c r="A7" s="30" t="s">
        <v>10</v>
      </c>
      <c r="B7" s="30" t="s">
        <v>10</v>
      </c>
      <c r="C7" s="2" t="s">
        <v>4</v>
      </c>
      <c r="D7" s="2" t="s">
        <v>217</v>
      </c>
      <c r="E7" s="31" t="s">
        <v>11</v>
      </c>
      <c r="F7" s="31" t="s">
        <v>11</v>
      </c>
      <c r="G7" s="3" t="s">
        <v>12</v>
      </c>
      <c r="H7" s="3" t="s">
        <v>396</v>
      </c>
      <c r="I7" s="83" t="s">
        <v>396</v>
      </c>
    </row>
    <row r="8" spans="1:9" ht="30" customHeight="1">
      <c r="A8" s="30" t="s">
        <v>763</v>
      </c>
      <c r="B8" s="30" t="s">
        <v>763</v>
      </c>
      <c r="C8" s="2" t="s">
        <v>4</v>
      </c>
      <c r="D8" s="2" t="s">
        <v>217</v>
      </c>
      <c r="E8" s="2" t="s">
        <v>13</v>
      </c>
      <c r="F8" s="2" t="s">
        <v>220</v>
      </c>
      <c r="G8" s="3" t="s">
        <v>14</v>
      </c>
      <c r="H8" s="3" t="s">
        <v>14</v>
      </c>
      <c r="I8" s="83" t="s">
        <v>437</v>
      </c>
    </row>
    <row r="9" spans="1:9" ht="30" customHeight="1">
      <c r="A9" s="30" t="s">
        <v>15</v>
      </c>
      <c r="B9" s="30" t="s">
        <v>15</v>
      </c>
      <c r="C9" s="2" t="s">
        <v>4</v>
      </c>
      <c r="D9" s="2" t="s">
        <v>217</v>
      </c>
      <c r="E9" s="2" t="s">
        <v>5</v>
      </c>
      <c r="F9" s="2" t="s">
        <v>218</v>
      </c>
      <c r="G9" s="3">
        <v>64</v>
      </c>
      <c r="H9" s="3">
        <v>64</v>
      </c>
      <c r="I9" s="83">
        <v>65</v>
      </c>
    </row>
    <row r="10" spans="1:9" ht="30" customHeight="1">
      <c r="A10" s="30" t="s">
        <v>451</v>
      </c>
      <c r="B10" s="30" t="s">
        <v>488</v>
      </c>
      <c r="C10" s="2" t="s">
        <v>4</v>
      </c>
      <c r="D10" s="2" t="s">
        <v>217</v>
      </c>
      <c r="E10" s="2"/>
      <c r="F10" s="2"/>
      <c r="G10" s="23" t="s">
        <v>16</v>
      </c>
      <c r="H10" s="3" t="s">
        <v>19</v>
      </c>
      <c r="I10" s="83" t="s">
        <v>438</v>
      </c>
    </row>
    <row r="11" spans="1:9" ht="30" customHeight="1" thickBot="1">
      <c r="A11" s="41" t="s">
        <v>452</v>
      </c>
      <c r="B11" s="41" t="s">
        <v>688</v>
      </c>
      <c r="C11" s="40" t="s">
        <v>17</v>
      </c>
      <c r="D11" s="40" t="s">
        <v>17</v>
      </c>
      <c r="E11" s="110" t="s">
        <v>589</v>
      </c>
      <c r="F11" s="110" t="s">
        <v>592</v>
      </c>
      <c r="G11" s="259">
        <v>40625</v>
      </c>
      <c r="H11" s="42">
        <v>42584</v>
      </c>
      <c r="I11" s="260">
        <v>41668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79788-B308-4299-9F08-7A458BA5E387}">
  <dimension ref="A1:K16"/>
  <sheetViews>
    <sheetView topLeftCell="B1" workbookViewId="0">
      <selection activeCell="B1" sqref="B1"/>
    </sheetView>
  </sheetViews>
  <sheetFormatPr baseColWidth="10" defaultRowHeight="15"/>
  <cols>
    <col min="1" max="1" width="67.7109375" hidden="1" customWidth="1"/>
    <col min="2" max="2" width="67.7109375" customWidth="1"/>
    <col min="3" max="3" width="15.7109375" hidden="1" customWidth="1"/>
    <col min="4" max="4" width="15.7109375" customWidth="1"/>
    <col min="5" max="5" width="15.7109375" hidden="1" customWidth="1"/>
    <col min="6" max="6" width="15.7109375" customWidth="1"/>
    <col min="7" max="9" width="20.7109375" customWidth="1"/>
    <col min="10" max="10" width="57.7109375" hidden="1" customWidth="1"/>
    <col min="11" max="11" width="57.7109375" customWidth="1"/>
  </cols>
  <sheetData>
    <row r="1" spans="1:11" ht="39.950000000000003" customHeight="1">
      <c r="A1" s="80" t="s">
        <v>0</v>
      </c>
      <c r="B1" s="80" t="s">
        <v>213</v>
      </c>
      <c r="C1" s="80" t="s">
        <v>1</v>
      </c>
      <c r="D1" s="80" t="s">
        <v>214</v>
      </c>
      <c r="E1" s="80" t="s">
        <v>2</v>
      </c>
      <c r="F1" s="80" t="s">
        <v>215</v>
      </c>
      <c r="G1" s="80">
        <v>2018</v>
      </c>
      <c r="H1" s="80">
        <v>2019</v>
      </c>
      <c r="I1" s="80">
        <v>2020</v>
      </c>
      <c r="J1" s="80" t="s">
        <v>686</v>
      </c>
      <c r="K1" s="80" t="s">
        <v>687</v>
      </c>
    </row>
    <row r="2" spans="1:11" ht="39.950000000000003" customHeight="1" thickBot="1">
      <c r="A2" s="85" t="s">
        <v>152</v>
      </c>
      <c r="B2" s="87" t="s">
        <v>490</v>
      </c>
      <c r="C2" s="81"/>
      <c r="D2" s="81"/>
      <c r="E2" s="81"/>
      <c r="F2" s="81"/>
      <c r="G2" s="81"/>
      <c r="H2" s="81"/>
      <c r="I2" s="81"/>
      <c r="J2" s="270"/>
      <c r="K2" s="270"/>
    </row>
    <row r="3" spans="1:11" ht="30" customHeight="1">
      <c r="A3" s="261" t="s">
        <v>150</v>
      </c>
      <c r="B3" s="261" t="s">
        <v>222</v>
      </c>
      <c r="C3" s="2" t="s">
        <v>17</v>
      </c>
      <c r="D3" s="2" t="s">
        <v>17</v>
      </c>
      <c r="E3" s="11" t="s">
        <v>18</v>
      </c>
      <c r="F3" s="11" t="s">
        <v>221</v>
      </c>
      <c r="G3" s="7">
        <v>150000</v>
      </c>
      <c r="H3" s="19">
        <v>150000</v>
      </c>
      <c r="I3" s="20">
        <v>180000</v>
      </c>
      <c r="J3" s="254"/>
      <c r="K3" s="254"/>
    </row>
    <row r="4" spans="1:11" ht="30" customHeight="1">
      <c r="A4" s="88" t="s">
        <v>151</v>
      </c>
      <c r="B4" s="86" t="s">
        <v>223</v>
      </c>
      <c r="C4" s="2" t="s">
        <v>4</v>
      </c>
      <c r="D4" s="2" t="s">
        <v>217</v>
      </c>
      <c r="E4" s="2" t="s">
        <v>18</v>
      </c>
      <c r="F4" s="2" t="s">
        <v>221</v>
      </c>
      <c r="G4" s="3">
        <v>15000</v>
      </c>
      <c r="H4" s="3">
        <v>15000</v>
      </c>
      <c r="I4" s="14">
        <v>9000</v>
      </c>
      <c r="J4" s="254"/>
      <c r="K4" s="254"/>
    </row>
    <row r="5" spans="1:11" ht="30" customHeight="1">
      <c r="A5" s="88" t="s">
        <v>20</v>
      </c>
      <c r="B5" s="86" t="s">
        <v>224</v>
      </c>
      <c r="C5" s="2" t="s">
        <v>4</v>
      </c>
      <c r="D5" s="2" t="s">
        <v>217</v>
      </c>
      <c r="E5" s="2" t="s">
        <v>18</v>
      </c>
      <c r="F5" s="2" t="s">
        <v>221</v>
      </c>
      <c r="G5" s="3">
        <v>3500</v>
      </c>
      <c r="H5" s="3">
        <v>3500</v>
      </c>
      <c r="I5" s="14">
        <v>3000</v>
      </c>
      <c r="J5" s="254"/>
      <c r="K5" s="254"/>
    </row>
    <row r="6" spans="1:11" ht="30" customHeight="1">
      <c r="A6" s="88" t="s">
        <v>453</v>
      </c>
      <c r="B6" s="88" t="s">
        <v>225</v>
      </c>
      <c r="C6" s="2" t="s">
        <v>17</v>
      </c>
      <c r="D6" s="2" t="s">
        <v>17</v>
      </c>
      <c r="E6" s="2" t="s">
        <v>18</v>
      </c>
      <c r="F6" s="2" t="s">
        <v>221</v>
      </c>
      <c r="G6" s="3">
        <f>SUM(G7:G8)</f>
        <v>4107</v>
      </c>
      <c r="H6" s="3">
        <f>SUM(H7:H8)</f>
        <v>3980</v>
      </c>
      <c r="I6" s="14">
        <f>SUM(I7:I8)</f>
        <v>5616</v>
      </c>
      <c r="J6" s="254"/>
      <c r="K6" s="254"/>
    </row>
    <row r="7" spans="1:11" ht="30" customHeight="1">
      <c r="A7" s="90" t="s">
        <v>485</v>
      </c>
      <c r="B7" s="89" t="s">
        <v>494</v>
      </c>
      <c r="C7" s="12" t="s">
        <v>17</v>
      </c>
      <c r="D7" s="12" t="s">
        <v>17</v>
      </c>
      <c r="E7" s="12" t="s">
        <v>18</v>
      </c>
      <c r="F7" s="12" t="s">
        <v>221</v>
      </c>
      <c r="G7" s="60">
        <v>3245</v>
      </c>
      <c r="H7" s="60">
        <v>3148</v>
      </c>
      <c r="I7" s="61">
        <v>4458</v>
      </c>
      <c r="J7" s="254"/>
      <c r="K7" s="254"/>
    </row>
    <row r="8" spans="1:11" ht="30" customHeight="1">
      <c r="A8" s="90" t="s">
        <v>486</v>
      </c>
      <c r="B8" s="89" t="s">
        <v>495</v>
      </c>
      <c r="C8" s="12" t="s">
        <v>17</v>
      </c>
      <c r="D8" s="12" t="s">
        <v>17</v>
      </c>
      <c r="E8" s="12" t="s">
        <v>18</v>
      </c>
      <c r="F8" s="12" t="s">
        <v>221</v>
      </c>
      <c r="G8" s="60">
        <v>862</v>
      </c>
      <c r="H8" s="60">
        <v>832</v>
      </c>
      <c r="I8" s="61">
        <v>1158</v>
      </c>
      <c r="J8" s="254"/>
      <c r="K8" s="254"/>
    </row>
    <row r="9" spans="1:11" ht="30" customHeight="1">
      <c r="A9" s="91" t="s">
        <v>446</v>
      </c>
      <c r="B9" s="88" t="s">
        <v>492</v>
      </c>
      <c r="C9" s="2" t="s">
        <v>17</v>
      </c>
      <c r="D9" s="2" t="s">
        <v>17</v>
      </c>
      <c r="E9" s="2" t="s">
        <v>18</v>
      </c>
      <c r="F9" s="2" t="s">
        <v>221</v>
      </c>
      <c r="G9" s="3">
        <f>SUM(G10:G11)</f>
        <v>754</v>
      </c>
      <c r="H9" s="3">
        <f>SUM(H10:H11)</f>
        <v>658</v>
      </c>
      <c r="I9" s="14">
        <f>SUM(I10:I11)</f>
        <v>976</v>
      </c>
      <c r="J9" s="254"/>
      <c r="K9" s="254"/>
    </row>
    <row r="10" spans="1:11" ht="30" customHeight="1">
      <c r="A10" s="90" t="s">
        <v>485</v>
      </c>
      <c r="B10" s="89" t="s">
        <v>494</v>
      </c>
      <c r="C10" s="12" t="s">
        <v>17</v>
      </c>
      <c r="D10" s="12" t="s">
        <v>17</v>
      </c>
      <c r="E10" s="12" t="s">
        <v>18</v>
      </c>
      <c r="F10" s="12" t="s">
        <v>221</v>
      </c>
      <c r="G10" s="60">
        <v>456</v>
      </c>
      <c r="H10" s="60">
        <v>379</v>
      </c>
      <c r="I10" s="61">
        <v>698</v>
      </c>
      <c r="J10" s="254"/>
      <c r="K10" s="254"/>
    </row>
    <row r="11" spans="1:11" ht="30" customHeight="1">
      <c r="A11" s="90" t="s">
        <v>486</v>
      </c>
      <c r="B11" s="89" t="s">
        <v>495</v>
      </c>
      <c r="C11" s="12" t="s">
        <v>17</v>
      </c>
      <c r="D11" s="12" t="s">
        <v>17</v>
      </c>
      <c r="E11" s="12" t="s">
        <v>18</v>
      </c>
      <c r="F11" s="12" t="s">
        <v>221</v>
      </c>
      <c r="G11" s="60">
        <v>298</v>
      </c>
      <c r="H11" s="60">
        <v>279</v>
      </c>
      <c r="I11" s="61">
        <v>278</v>
      </c>
      <c r="J11" s="254"/>
      <c r="K11" s="254"/>
    </row>
    <row r="12" spans="1:11" ht="30" customHeight="1">
      <c r="A12" s="91" t="s">
        <v>21</v>
      </c>
      <c r="B12" s="88" t="s">
        <v>493</v>
      </c>
      <c r="C12" s="2" t="s">
        <v>17</v>
      </c>
      <c r="D12" s="2" t="s">
        <v>17</v>
      </c>
      <c r="E12" s="2" t="s">
        <v>18</v>
      </c>
      <c r="F12" s="2" t="s">
        <v>221</v>
      </c>
      <c r="G12" s="23">
        <f>SUM(G13:G14)</f>
        <v>640</v>
      </c>
      <c r="H12" s="23">
        <f>SUM(H13:H14)</f>
        <v>450</v>
      </c>
      <c r="I12" s="24">
        <f>SUM(I13:I14)</f>
        <v>651</v>
      </c>
      <c r="J12" s="254"/>
      <c r="K12" s="254"/>
    </row>
    <row r="13" spans="1:11" ht="30" customHeight="1">
      <c r="A13" s="90" t="s">
        <v>485</v>
      </c>
      <c r="B13" s="89" t="s">
        <v>494</v>
      </c>
      <c r="C13" s="12" t="s">
        <v>17</v>
      </c>
      <c r="D13" s="12" t="s">
        <v>17</v>
      </c>
      <c r="E13" s="12" t="s">
        <v>18</v>
      </c>
      <c r="F13" s="12" t="s">
        <v>221</v>
      </c>
      <c r="G13" s="78">
        <v>400</v>
      </c>
      <c r="H13" s="78">
        <v>250</v>
      </c>
      <c r="I13" s="79">
        <v>405</v>
      </c>
      <c r="J13" s="254"/>
      <c r="K13" s="254"/>
    </row>
    <row r="14" spans="1:11" ht="30" customHeight="1">
      <c r="A14" s="90" t="s">
        <v>486</v>
      </c>
      <c r="B14" s="89" t="s">
        <v>495</v>
      </c>
      <c r="C14" s="12" t="s">
        <v>17</v>
      </c>
      <c r="D14" s="12" t="s">
        <v>17</v>
      </c>
      <c r="E14" s="12" t="s">
        <v>18</v>
      </c>
      <c r="F14" s="12" t="s">
        <v>221</v>
      </c>
      <c r="G14" s="78">
        <v>240</v>
      </c>
      <c r="H14" s="78">
        <v>200</v>
      </c>
      <c r="I14" s="79">
        <v>246</v>
      </c>
      <c r="J14" s="254"/>
      <c r="K14" s="254"/>
    </row>
    <row r="15" spans="1:11" ht="30" customHeight="1">
      <c r="A15" s="88" t="s">
        <v>22</v>
      </c>
      <c r="B15" s="88" t="s">
        <v>226</v>
      </c>
      <c r="C15" s="2" t="s">
        <v>17</v>
      </c>
      <c r="D15" s="2" t="s">
        <v>17</v>
      </c>
      <c r="E15" s="2" t="s">
        <v>23</v>
      </c>
      <c r="F15" s="2" t="s">
        <v>491</v>
      </c>
      <c r="G15" s="3">
        <v>90</v>
      </c>
      <c r="H15" s="3">
        <v>90</v>
      </c>
      <c r="I15" s="14" t="s">
        <v>444</v>
      </c>
      <c r="J15" s="254"/>
      <c r="K15" s="254"/>
    </row>
    <row r="16" spans="1:11" ht="30" customHeight="1" thickBot="1">
      <c r="A16" s="262" t="s">
        <v>497</v>
      </c>
      <c r="B16" s="262" t="s">
        <v>496</v>
      </c>
      <c r="C16" s="10" t="s">
        <v>4</v>
      </c>
      <c r="D16" s="92" t="s">
        <v>217</v>
      </c>
      <c r="E16" s="92" t="s">
        <v>24</v>
      </c>
      <c r="F16" s="92" t="s">
        <v>24</v>
      </c>
      <c r="G16" s="49">
        <v>0.94</v>
      </c>
      <c r="H16" s="49">
        <v>0.97299999999999998</v>
      </c>
      <c r="I16" s="26">
        <v>0.98499999999999999</v>
      </c>
      <c r="J16" s="255"/>
      <c r="K16" s="255"/>
    </row>
  </sheetData>
  <pageMargins left="0.7" right="0.7" top="0.75" bottom="0.75" header="0.3" footer="0.3"/>
  <pageSetup paperSize="9" orientation="portrait" r:id="rId1"/>
  <ignoredErrors>
    <ignoredError sqref="G12:H12"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C2678-6E79-4B2D-A1A9-31D580189F3E}">
  <dimension ref="A1:K14"/>
  <sheetViews>
    <sheetView topLeftCell="B8" workbookViewId="0">
      <selection activeCell="F15" sqref="F15"/>
    </sheetView>
  </sheetViews>
  <sheetFormatPr baseColWidth="10" defaultRowHeight="15"/>
  <cols>
    <col min="1" max="1" width="67.7109375" hidden="1" customWidth="1"/>
    <col min="2" max="2" width="67.7109375" customWidth="1"/>
    <col min="3" max="3" width="15.7109375" hidden="1" customWidth="1"/>
    <col min="4" max="4" width="15.7109375" customWidth="1"/>
    <col min="5" max="5" width="15.7109375" hidden="1" customWidth="1"/>
    <col min="6" max="6" width="15.7109375" customWidth="1"/>
    <col min="7" max="9" width="20.7109375" customWidth="1"/>
    <col min="10" max="10" width="57.7109375" hidden="1" customWidth="1"/>
    <col min="11" max="11" width="57.7109375" customWidth="1"/>
  </cols>
  <sheetData>
    <row r="1" spans="1:11" ht="39.950000000000003" customHeight="1">
      <c r="A1" s="80" t="s">
        <v>0</v>
      </c>
      <c r="B1" s="80" t="s">
        <v>213</v>
      </c>
      <c r="C1" s="80" t="s">
        <v>1</v>
      </c>
      <c r="D1" s="80" t="s">
        <v>214</v>
      </c>
      <c r="E1" s="80" t="s">
        <v>2</v>
      </c>
      <c r="F1" s="80" t="s">
        <v>215</v>
      </c>
      <c r="G1" s="80">
        <v>2018</v>
      </c>
      <c r="H1" s="80">
        <v>2019</v>
      </c>
      <c r="I1" s="80">
        <v>2020</v>
      </c>
      <c r="J1" s="80" t="s">
        <v>686</v>
      </c>
      <c r="K1" s="80" t="s">
        <v>687</v>
      </c>
    </row>
    <row r="2" spans="1:11" ht="39.950000000000003" customHeight="1">
      <c r="A2" s="85" t="s">
        <v>498</v>
      </c>
      <c r="B2" s="85" t="s">
        <v>499</v>
      </c>
      <c r="C2" s="81"/>
      <c r="D2" s="81"/>
      <c r="E2" s="81"/>
      <c r="F2" s="81"/>
      <c r="G2" s="81"/>
      <c r="H2" s="81"/>
      <c r="I2" s="81"/>
      <c r="J2" s="275"/>
      <c r="K2" s="275"/>
    </row>
    <row r="3" spans="1:11" ht="36.950000000000003" customHeight="1">
      <c r="A3" s="256" t="s">
        <v>454</v>
      </c>
      <c r="B3" s="256" t="s">
        <v>503</v>
      </c>
      <c r="C3" s="257" t="s">
        <v>4</v>
      </c>
      <c r="D3" s="257" t="s">
        <v>217</v>
      </c>
      <c r="E3" s="115" t="s">
        <v>25</v>
      </c>
      <c r="F3" s="115" t="s">
        <v>228</v>
      </c>
      <c r="G3" s="115">
        <v>659</v>
      </c>
      <c r="H3" s="21">
        <v>686</v>
      </c>
      <c r="I3" s="22">
        <v>1015</v>
      </c>
      <c r="J3" s="258"/>
      <c r="K3" s="258"/>
    </row>
    <row r="4" spans="1:11" ht="36.950000000000003" customHeight="1">
      <c r="A4" s="99" t="s">
        <v>455</v>
      </c>
      <c r="B4" s="105" t="s">
        <v>504</v>
      </c>
      <c r="C4" s="58" t="s">
        <v>4</v>
      </c>
      <c r="D4" s="58" t="s">
        <v>217</v>
      </c>
      <c r="E4" s="5" t="s">
        <v>25</v>
      </c>
      <c r="F4" s="5" t="s">
        <v>228</v>
      </c>
      <c r="G4" s="3" t="s">
        <v>40</v>
      </c>
      <c r="H4" s="3" t="s">
        <v>40</v>
      </c>
      <c r="I4" s="14">
        <v>1239</v>
      </c>
      <c r="J4" s="254"/>
      <c r="K4" s="254"/>
    </row>
    <row r="5" spans="1:11" ht="36.950000000000003" customHeight="1">
      <c r="A5" s="94" t="s">
        <v>456</v>
      </c>
      <c r="B5" s="102" t="s">
        <v>505</v>
      </c>
      <c r="C5" s="301" t="s">
        <v>4</v>
      </c>
      <c r="D5" s="301" t="s">
        <v>217</v>
      </c>
      <c r="E5" s="12" t="s">
        <v>25</v>
      </c>
      <c r="F5" s="12" t="s">
        <v>228</v>
      </c>
      <c r="G5" s="60">
        <v>56</v>
      </c>
      <c r="H5" s="60">
        <v>48</v>
      </c>
      <c r="I5" s="61">
        <v>90</v>
      </c>
      <c r="J5" s="254"/>
      <c r="K5" s="254"/>
    </row>
    <row r="6" spans="1:11" ht="36.950000000000003" customHeight="1">
      <c r="A6" s="93" t="s">
        <v>445</v>
      </c>
      <c r="B6" s="4" t="s">
        <v>506</v>
      </c>
      <c r="C6" s="57" t="s">
        <v>4</v>
      </c>
      <c r="D6" s="57" t="s">
        <v>217</v>
      </c>
      <c r="E6" s="5" t="s">
        <v>18</v>
      </c>
      <c r="F6" s="5" t="s">
        <v>221</v>
      </c>
      <c r="G6" s="3" t="s">
        <v>40</v>
      </c>
      <c r="H6" s="3" t="s">
        <v>40</v>
      </c>
      <c r="I6" s="14">
        <v>3280</v>
      </c>
      <c r="J6" s="254"/>
      <c r="K6" s="254"/>
    </row>
    <row r="7" spans="1:11" ht="36.950000000000003" customHeight="1">
      <c r="A7" s="55" t="s">
        <v>457</v>
      </c>
      <c r="B7" s="30" t="s">
        <v>507</v>
      </c>
      <c r="C7" s="75" t="s">
        <v>482</v>
      </c>
      <c r="D7" s="31" t="s">
        <v>500</v>
      </c>
      <c r="E7" s="2" t="s">
        <v>18</v>
      </c>
      <c r="F7" s="2" t="s">
        <v>221</v>
      </c>
      <c r="G7" s="13">
        <v>113</v>
      </c>
      <c r="H7" s="13">
        <v>112</v>
      </c>
      <c r="I7" s="62">
        <v>118</v>
      </c>
      <c r="J7" s="254"/>
      <c r="K7" s="254"/>
    </row>
    <row r="8" spans="1:11" ht="36.950000000000003" customHeight="1">
      <c r="A8" s="94" t="s">
        <v>458</v>
      </c>
      <c r="B8" s="102" t="s">
        <v>512</v>
      </c>
      <c r="C8" s="299" t="s">
        <v>482</v>
      </c>
      <c r="D8" s="300" t="s">
        <v>500</v>
      </c>
      <c r="E8" s="12" t="s">
        <v>18</v>
      </c>
      <c r="F8" s="12" t="s">
        <v>221</v>
      </c>
      <c r="G8" s="15">
        <v>56</v>
      </c>
      <c r="H8" s="60">
        <v>48</v>
      </c>
      <c r="I8" s="61">
        <v>66</v>
      </c>
      <c r="J8" s="254"/>
      <c r="K8" s="254"/>
    </row>
    <row r="9" spans="1:11" ht="36.950000000000003" customHeight="1">
      <c r="A9" s="94" t="s">
        <v>459</v>
      </c>
      <c r="B9" s="102" t="s">
        <v>513</v>
      </c>
      <c r="C9" s="299" t="s">
        <v>482</v>
      </c>
      <c r="D9" s="300" t="s">
        <v>500</v>
      </c>
      <c r="E9" s="12" t="s">
        <v>18</v>
      </c>
      <c r="F9" s="12" t="s">
        <v>221</v>
      </c>
      <c r="G9" s="15">
        <v>57</v>
      </c>
      <c r="H9" s="60">
        <v>64</v>
      </c>
      <c r="I9" s="61">
        <v>52</v>
      </c>
      <c r="J9" s="254"/>
      <c r="K9" s="254"/>
    </row>
    <row r="10" spans="1:11" ht="36.950000000000003" customHeight="1">
      <c r="A10" s="95" t="s">
        <v>460</v>
      </c>
      <c r="B10" s="103" t="s">
        <v>508</v>
      </c>
      <c r="C10" s="75" t="s">
        <v>482</v>
      </c>
      <c r="D10" s="31" t="s">
        <v>500</v>
      </c>
      <c r="E10" s="2" t="s">
        <v>25</v>
      </c>
      <c r="F10" s="2" t="s">
        <v>228</v>
      </c>
      <c r="G10" s="63">
        <v>3.4</v>
      </c>
      <c r="H10" s="63">
        <v>3.6</v>
      </c>
      <c r="I10" s="64">
        <v>4.7</v>
      </c>
      <c r="J10" s="254"/>
      <c r="K10" s="254"/>
    </row>
    <row r="11" spans="1:11" ht="36.950000000000003" customHeight="1">
      <c r="A11" s="96" t="s">
        <v>461</v>
      </c>
      <c r="B11" s="104" t="s">
        <v>509</v>
      </c>
      <c r="C11" s="75" t="s">
        <v>482</v>
      </c>
      <c r="D11" s="31" t="s">
        <v>500</v>
      </c>
      <c r="E11" s="2" t="s">
        <v>25</v>
      </c>
      <c r="F11" s="2" t="s">
        <v>228</v>
      </c>
      <c r="G11" s="63">
        <v>3.7</v>
      </c>
      <c r="H11" s="65">
        <v>4.2</v>
      </c>
      <c r="I11" s="66">
        <v>3.2</v>
      </c>
      <c r="J11" s="254"/>
      <c r="K11" s="254"/>
    </row>
    <row r="12" spans="1:11" ht="36.950000000000003" customHeight="1">
      <c r="A12" s="55" t="s">
        <v>462</v>
      </c>
      <c r="B12" s="30" t="s">
        <v>510</v>
      </c>
      <c r="C12" s="75" t="s">
        <v>482</v>
      </c>
      <c r="D12" s="31" t="s">
        <v>500</v>
      </c>
      <c r="E12" s="2" t="s">
        <v>18</v>
      </c>
      <c r="F12" s="2" t="s">
        <v>221</v>
      </c>
      <c r="G12" s="67">
        <v>143</v>
      </c>
      <c r="H12" s="68">
        <v>134</v>
      </c>
      <c r="I12" s="69">
        <v>153</v>
      </c>
      <c r="J12" s="254"/>
      <c r="K12" s="254"/>
    </row>
    <row r="13" spans="1:11" ht="36.950000000000003" customHeight="1">
      <c r="A13" s="97" t="s">
        <v>463</v>
      </c>
      <c r="B13" s="59" t="s">
        <v>511</v>
      </c>
      <c r="C13" s="76" t="s">
        <v>483</v>
      </c>
      <c r="D13" s="31" t="s">
        <v>501</v>
      </c>
      <c r="E13" s="2" t="s">
        <v>18</v>
      </c>
      <c r="F13" s="2" t="s">
        <v>221</v>
      </c>
      <c r="G13" s="67">
        <v>416</v>
      </c>
      <c r="H13" s="68">
        <v>389</v>
      </c>
      <c r="I13" s="69">
        <v>456</v>
      </c>
      <c r="J13" s="254"/>
      <c r="K13" s="254"/>
    </row>
    <row r="14" spans="1:11" ht="36.950000000000003" customHeight="1" thickBot="1">
      <c r="A14" s="98" t="s">
        <v>464</v>
      </c>
      <c r="B14" s="101" t="s">
        <v>511</v>
      </c>
      <c r="C14" s="77" t="s">
        <v>484</v>
      </c>
      <c r="D14" s="100" t="s">
        <v>502</v>
      </c>
      <c r="E14" s="70" t="s">
        <v>18</v>
      </c>
      <c r="F14" s="70" t="s">
        <v>221</v>
      </c>
      <c r="G14" s="70" t="s">
        <v>40</v>
      </c>
      <c r="H14" s="70">
        <v>167</v>
      </c>
      <c r="I14" s="71">
        <v>406</v>
      </c>
      <c r="J14" s="254"/>
      <c r="K14" s="254"/>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F6D84-54E5-441E-87F1-65AC244A2EC8}">
  <dimension ref="A1:K13"/>
  <sheetViews>
    <sheetView topLeftCell="B1" workbookViewId="0">
      <selection activeCell="B1" sqref="B1"/>
    </sheetView>
  </sheetViews>
  <sheetFormatPr baseColWidth="10" defaultRowHeight="15"/>
  <cols>
    <col min="1" max="1" width="67.7109375" hidden="1" customWidth="1"/>
    <col min="2" max="2" width="67.7109375" customWidth="1"/>
    <col min="3" max="3" width="15.7109375" hidden="1" customWidth="1"/>
    <col min="4" max="4" width="15.7109375" customWidth="1"/>
    <col min="5" max="5" width="15.7109375" hidden="1" customWidth="1"/>
    <col min="6" max="6" width="15.7109375" customWidth="1"/>
    <col min="7" max="9" width="20.7109375" customWidth="1"/>
    <col min="10" max="10" width="67.7109375" hidden="1" customWidth="1"/>
    <col min="11" max="11" width="67.7109375" customWidth="1"/>
  </cols>
  <sheetData>
    <row r="1" spans="1:11" ht="39.950000000000003" customHeight="1">
      <c r="A1" s="80" t="s">
        <v>0</v>
      </c>
      <c r="B1" s="80" t="s">
        <v>213</v>
      </c>
      <c r="C1" s="80" t="s">
        <v>1</v>
      </c>
      <c r="D1" s="80" t="s">
        <v>214</v>
      </c>
      <c r="E1" s="80" t="s">
        <v>2</v>
      </c>
      <c r="F1" s="80" t="s">
        <v>215</v>
      </c>
      <c r="G1" s="80">
        <v>2018</v>
      </c>
      <c r="H1" s="80">
        <v>2019</v>
      </c>
      <c r="I1" s="80">
        <v>2020</v>
      </c>
      <c r="J1" s="80" t="s">
        <v>686</v>
      </c>
      <c r="K1" s="80" t="s">
        <v>687</v>
      </c>
    </row>
    <row r="2" spans="1:11" ht="39.950000000000003" customHeight="1">
      <c r="A2" s="85" t="s">
        <v>38</v>
      </c>
      <c r="B2" s="85" t="s">
        <v>239</v>
      </c>
      <c r="C2" s="81"/>
      <c r="D2" s="81"/>
      <c r="E2" s="81"/>
      <c r="F2" s="81"/>
      <c r="G2" s="81"/>
      <c r="H2" s="81"/>
      <c r="I2" s="81"/>
      <c r="J2" s="270"/>
      <c r="K2" s="270"/>
    </row>
    <row r="3" spans="1:11" ht="38.450000000000003" customHeight="1">
      <c r="A3" s="28" t="s">
        <v>158</v>
      </c>
      <c r="B3" s="28" t="s">
        <v>240</v>
      </c>
      <c r="C3" s="29" t="s">
        <v>26</v>
      </c>
      <c r="D3" s="29" t="s">
        <v>229</v>
      </c>
      <c r="E3" s="29" t="s">
        <v>25</v>
      </c>
      <c r="F3" s="29" t="s">
        <v>228</v>
      </c>
      <c r="G3" s="43">
        <v>6.8</v>
      </c>
      <c r="H3" s="43">
        <v>6.1</v>
      </c>
      <c r="I3" s="44">
        <v>5.5</v>
      </c>
      <c r="J3" s="271"/>
      <c r="K3" s="271"/>
    </row>
    <row r="4" spans="1:11" ht="38.450000000000003" customHeight="1">
      <c r="A4" s="30" t="s">
        <v>159</v>
      </c>
      <c r="B4" s="30" t="s">
        <v>241</v>
      </c>
      <c r="C4" s="2" t="s">
        <v>17</v>
      </c>
      <c r="D4" s="2" t="s">
        <v>17</v>
      </c>
      <c r="E4" s="2" t="s">
        <v>25</v>
      </c>
      <c r="F4" s="2" t="s">
        <v>228</v>
      </c>
      <c r="G4" s="9">
        <v>10</v>
      </c>
      <c r="H4" s="9">
        <v>12.9</v>
      </c>
      <c r="I4" s="8">
        <v>10.1</v>
      </c>
      <c r="J4" s="272"/>
      <c r="K4" s="272"/>
    </row>
    <row r="5" spans="1:11" ht="38.450000000000003" customHeight="1">
      <c r="A5" s="30" t="s">
        <v>689</v>
      </c>
      <c r="B5" s="30" t="s">
        <v>690</v>
      </c>
      <c r="C5" s="2" t="s">
        <v>17</v>
      </c>
      <c r="D5" s="2" t="s">
        <v>17</v>
      </c>
      <c r="E5" s="2" t="s">
        <v>24</v>
      </c>
      <c r="F5" s="2" t="s">
        <v>24</v>
      </c>
      <c r="G5" s="25">
        <v>0.6</v>
      </c>
      <c r="H5" s="25">
        <v>0.68</v>
      </c>
      <c r="I5" s="45">
        <v>0.73</v>
      </c>
      <c r="J5" s="272"/>
      <c r="K5" s="272"/>
    </row>
    <row r="6" spans="1:11" ht="38.450000000000003" customHeight="1">
      <c r="A6" s="30" t="s">
        <v>691</v>
      </c>
      <c r="B6" s="30" t="s">
        <v>692</v>
      </c>
      <c r="C6" s="2" t="s">
        <v>26</v>
      </c>
      <c r="D6" s="2" t="s">
        <v>229</v>
      </c>
      <c r="E6" s="2" t="s">
        <v>23</v>
      </c>
      <c r="F6" s="2" t="s">
        <v>227</v>
      </c>
      <c r="G6" s="3">
        <v>40</v>
      </c>
      <c r="H6" s="3">
        <v>33</v>
      </c>
      <c r="I6" s="14">
        <v>31</v>
      </c>
      <c r="J6" s="271"/>
      <c r="K6" s="271"/>
    </row>
    <row r="7" spans="1:11" ht="38.450000000000003" customHeight="1">
      <c r="A7" s="30" t="s">
        <v>39</v>
      </c>
      <c r="B7" s="30" t="s">
        <v>242</v>
      </c>
      <c r="C7" s="2" t="s">
        <v>17</v>
      </c>
      <c r="D7" s="2" t="s">
        <v>17</v>
      </c>
      <c r="E7" s="2" t="s">
        <v>24</v>
      </c>
      <c r="F7" s="2" t="s">
        <v>24</v>
      </c>
      <c r="G7" s="25" t="s">
        <v>40</v>
      </c>
      <c r="H7" s="25">
        <v>0.67</v>
      </c>
      <c r="I7" s="45" t="s">
        <v>40</v>
      </c>
      <c r="J7" s="272"/>
      <c r="K7" s="272"/>
    </row>
    <row r="8" spans="1:11" ht="38.450000000000003" customHeight="1">
      <c r="A8" s="30" t="s">
        <v>41</v>
      </c>
      <c r="B8" s="30" t="s">
        <v>243</v>
      </c>
      <c r="C8" s="2" t="s">
        <v>26</v>
      </c>
      <c r="D8" s="2" t="s">
        <v>229</v>
      </c>
      <c r="E8" s="2" t="s">
        <v>24</v>
      </c>
      <c r="F8" s="2" t="s">
        <v>24</v>
      </c>
      <c r="G8" s="25">
        <v>1</v>
      </c>
      <c r="H8" s="25">
        <v>1</v>
      </c>
      <c r="I8" s="45">
        <v>1</v>
      </c>
      <c r="J8" s="272"/>
      <c r="K8" s="272"/>
    </row>
    <row r="9" spans="1:11" ht="38.450000000000003" customHeight="1">
      <c r="A9" s="30" t="s">
        <v>693</v>
      </c>
      <c r="B9" s="30" t="s">
        <v>694</v>
      </c>
      <c r="C9" s="2" t="s">
        <v>17</v>
      </c>
      <c r="D9" s="2" t="s">
        <v>17</v>
      </c>
      <c r="E9" s="2" t="s">
        <v>24</v>
      </c>
      <c r="F9" s="2" t="s">
        <v>24</v>
      </c>
      <c r="G9" s="56">
        <v>0.45500000000000002</v>
      </c>
      <c r="H9" s="56">
        <v>0.77</v>
      </c>
      <c r="I9" s="46">
        <v>0.8</v>
      </c>
      <c r="J9" s="273" t="s">
        <v>695</v>
      </c>
      <c r="K9" s="273" t="s">
        <v>696</v>
      </c>
    </row>
    <row r="10" spans="1:11" ht="38.450000000000003" customHeight="1">
      <c r="A10" s="30" t="s">
        <v>42</v>
      </c>
      <c r="B10" s="30" t="s">
        <v>244</v>
      </c>
      <c r="C10" s="2" t="s">
        <v>26</v>
      </c>
      <c r="D10" s="2" t="s">
        <v>229</v>
      </c>
      <c r="E10" s="2" t="s">
        <v>18</v>
      </c>
      <c r="F10" s="2" t="s">
        <v>221</v>
      </c>
      <c r="G10" s="47">
        <v>0</v>
      </c>
      <c r="H10" s="47">
        <v>0</v>
      </c>
      <c r="I10" s="48">
        <v>0</v>
      </c>
      <c r="J10" s="272"/>
      <c r="K10" s="272"/>
    </row>
    <row r="11" spans="1:11" ht="38.450000000000003" customHeight="1">
      <c r="A11" s="30" t="s">
        <v>43</v>
      </c>
      <c r="B11" s="30" t="s">
        <v>533</v>
      </c>
      <c r="C11" s="2" t="s">
        <v>26</v>
      </c>
      <c r="D11" s="2" t="s">
        <v>229</v>
      </c>
      <c r="E11" s="2" t="s">
        <v>24</v>
      </c>
      <c r="F11" s="2" t="s">
        <v>24</v>
      </c>
      <c r="G11" s="25">
        <v>0.97</v>
      </c>
      <c r="H11" s="25">
        <v>0.94</v>
      </c>
      <c r="I11" s="45">
        <v>1</v>
      </c>
      <c r="J11" s="272"/>
      <c r="K11" s="272"/>
    </row>
    <row r="12" spans="1:11" ht="38.450000000000003" customHeight="1" thickBot="1">
      <c r="A12" s="41" t="s">
        <v>44</v>
      </c>
      <c r="B12" s="41" t="s">
        <v>245</v>
      </c>
      <c r="C12" s="40" t="s">
        <v>26</v>
      </c>
      <c r="D12" s="40" t="s">
        <v>229</v>
      </c>
      <c r="E12" s="40" t="s">
        <v>24</v>
      </c>
      <c r="F12" s="40" t="s">
        <v>24</v>
      </c>
      <c r="G12" s="49">
        <v>6.6199999999999995E-2</v>
      </c>
      <c r="H12" s="49">
        <v>0.14000000000000001</v>
      </c>
      <c r="I12" s="26">
        <v>0.14000000000000001</v>
      </c>
      <c r="J12" s="274"/>
      <c r="K12" s="274"/>
    </row>
    <row r="13" spans="1:11" ht="38.450000000000003" customHeight="1"/>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A5683-E621-43E2-8F3A-29CCAF543D8C}">
  <dimension ref="A1:K25"/>
  <sheetViews>
    <sheetView topLeftCell="B5" workbookViewId="0">
      <selection activeCell="B5" sqref="B5"/>
    </sheetView>
  </sheetViews>
  <sheetFormatPr baseColWidth="10" defaultRowHeight="15"/>
  <cols>
    <col min="1" max="1" width="67.7109375" hidden="1" customWidth="1"/>
    <col min="2" max="2" width="67.7109375" customWidth="1"/>
    <col min="3" max="3" width="15.7109375" customWidth="1"/>
    <col min="4" max="4" width="15.7109375" hidden="1" customWidth="1"/>
    <col min="5" max="5" width="15.7109375" customWidth="1"/>
    <col min="6" max="6" width="15.7109375" hidden="1" customWidth="1"/>
    <col min="7" max="9" width="20.7109375" customWidth="1"/>
    <col min="10" max="10" width="67.7109375" hidden="1" customWidth="1"/>
    <col min="11" max="11" width="67.7109375" customWidth="1"/>
  </cols>
  <sheetData>
    <row r="1" spans="1:11" ht="39.950000000000003" customHeight="1">
      <c r="A1" s="80" t="s">
        <v>0</v>
      </c>
      <c r="B1" s="80" t="s">
        <v>213</v>
      </c>
      <c r="C1" s="80" t="s">
        <v>1</v>
      </c>
      <c r="D1" s="80" t="s">
        <v>214</v>
      </c>
      <c r="E1" s="80" t="s">
        <v>2</v>
      </c>
      <c r="F1" s="80" t="s">
        <v>215</v>
      </c>
      <c r="G1" s="80">
        <v>2018</v>
      </c>
      <c r="H1" s="80">
        <v>2019</v>
      </c>
      <c r="I1" s="80">
        <v>2020</v>
      </c>
      <c r="J1" s="80" t="s">
        <v>686</v>
      </c>
      <c r="K1" s="80" t="s">
        <v>687</v>
      </c>
    </row>
    <row r="2" spans="1:11" ht="39.950000000000003" customHeight="1" thickBot="1">
      <c r="A2" s="85" t="s">
        <v>659</v>
      </c>
      <c r="B2" s="85" t="s">
        <v>658</v>
      </c>
      <c r="C2" s="81"/>
      <c r="D2" s="81"/>
      <c r="E2" s="81"/>
      <c r="F2" s="81"/>
      <c r="G2" s="81"/>
      <c r="H2" s="81"/>
      <c r="I2" s="81"/>
      <c r="J2" s="302"/>
      <c r="K2" s="302"/>
    </row>
    <row r="3" spans="1:11" ht="50.25" customHeight="1">
      <c r="A3" s="4" t="s">
        <v>699</v>
      </c>
      <c r="B3" s="263" t="s">
        <v>700</v>
      </c>
      <c r="C3" s="5" t="s">
        <v>4</v>
      </c>
      <c r="D3" s="5" t="s">
        <v>217</v>
      </c>
      <c r="E3" s="6" t="s">
        <v>25</v>
      </c>
      <c r="F3" s="6" t="s">
        <v>228</v>
      </c>
      <c r="G3" s="16">
        <v>11.9</v>
      </c>
      <c r="H3" s="17">
        <v>11</v>
      </c>
      <c r="I3" s="18">
        <v>11.9</v>
      </c>
      <c r="J3" s="280" t="s">
        <v>701</v>
      </c>
      <c r="K3" s="280" t="s">
        <v>702</v>
      </c>
    </row>
    <row r="4" spans="1:11" ht="36.950000000000003" customHeight="1">
      <c r="A4" s="32" t="s">
        <v>514</v>
      </c>
      <c r="B4" s="32" t="s">
        <v>516</v>
      </c>
      <c r="C4" s="12" t="s">
        <v>4</v>
      </c>
      <c r="D4" s="12" t="s">
        <v>217</v>
      </c>
      <c r="E4" s="12" t="s">
        <v>25</v>
      </c>
      <c r="F4" s="12" t="s">
        <v>228</v>
      </c>
      <c r="G4" s="106">
        <v>6.5</v>
      </c>
      <c r="H4" s="107">
        <v>6.5170000000000003</v>
      </c>
      <c r="I4" s="108">
        <v>6.8</v>
      </c>
      <c r="J4" s="272"/>
      <c r="K4" s="272"/>
    </row>
    <row r="5" spans="1:11" ht="36.950000000000003" customHeight="1">
      <c r="A5" s="32" t="s">
        <v>515</v>
      </c>
      <c r="B5" s="32" t="s">
        <v>517</v>
      </c>
      <c r="C5" s="306" t="s">
        <v>4</v>
      </c>
      <c r="D5" s="12" t="s">
        <v>217</v>
      </c>
      <c r="E5" s="306" t="s">
        <v>25</v>
      </c>
      <c r="F5" s="12" t="s">
        <v>228</v>
      </c>
      <c r="G5" s="106">
        <v>5.4</v>
      </c>
      <c r="H5" s="107">
        <v>4.5</v>
      </c>
      <c r="I5" s="108">
        <v>5.0999999999999996</v>
      </c>
      <c r="J5" s="278"/>
      <c r="K5" s="272"/>
    </row>
    <row r="6" spans="1:11" ht="36.950000000000003" customHeight="1">
      <c r="A6" s="30" t="s">
        <v>518</v>
      </c>
      <c r="B6" s="30" t="s">
        <v>519</v>
      </c>
      <c r="C6" s="2" t="s">
        <v>4</v>
      </c>
      <c r="D6" s="34" t="s">
        <v>217</v>
      </c>
      <c r="E6" s="2" t="s">
        <v>25</v>
      </c>
      <c r="F6" s="2" t="s">
        <v>228</v>
      </c>
      <c r="G6" s="9">
        <v>5.0999999999999996</v>
      </c>
      <c r="H6" s="9">
        <v>4.7</v>
      </c>
      <c r="I6" s="8">
        <v>5.2</v>
      </c>
      <c r="J6" s="272"/>
      <c r="K6" s="272"/>
    </row>
    <row r="7" spans="1:11" ht="36.950000000000003" customHeight="1">
      <c r="A7" s="30" t="s">
        <v>400</v>
      </c>
      <c r="B7" s="109" t="s">
        <v>520</v>
      </c>
      <c r="C7" s="2" t="s">
        <v>4</v>
      </c>
      <c r="D7" s="34" t="s">
        <v>217</v>
      </c>
      <c r="E7" s="2" t="s">
        <v>25</v>
      </c>
      <c r="F7" s="34" t="s">
        <v>230</v>
      </c>
      <c r="G7" s="33">
        <v>18</v>
      </c>
      <c r="H7" s="33">
        <v>36</v>
      </c>
      <c r="I7" s="36">
        <v>71.599999999999994</v>
      </c>
      <c r="J7" s="278"/>
      <c r="K7" s="272"/>
    </row>
    <row r="8" spans="1:11" ht="36.950000000000003" customHeight="1">
      <c r="A8" s="30" t="s">
        <v>29</v>
      </c>
      <c r="B8" s="30" t="s">
        <v>521</v>
      </c>
      <c r="C8" s="2" t="s">
        <v>4</v>
      </c>
      <c r="D8" s="34" t="s">
        <v>217</v>
      </c>
      <c r="E8" s="2" t="s">
        <v>25</v>
      </c>
      <c r="F8" s="34" t="s">
        <v>230</v>
      </c>
      <c r="G8" s="33">
        <v>1.4</v>
      </c>
      <c r="H8" s="33">
        <v>3.6</v>
      </c>
      <c r="I8" s="36">
        <v>4.2</v>
      </c>
      <c r="J8" s="272"/>
      <c r="K8" s="272"/>
    </row>
    <row r="9" spans="1:11" ht="36.950000000000003" customHeight="1">
      <c r="A9" s="30" t="s">
        <v>465</v>
      </c>
      <c r="B9" s="30" t="s">
        <v>713</v>
      </c>
      <c r="C9" s="2" t="s">
        <v>4</v>
      </c>
      <c r="D9" s="2" t="s">
        <v>217</v>
      </c>
      <c r="E9" s="2" t="s">
        <v>25</v>
      </c>
      <c r="F9" s="2" t="s">
        <v>228</v>
      </c>
      <c r="G9" s="33" t="s">
        <v>40</v>
      </c>
      <c r="H9" s="264" t="s">
        <v>522</v>
      </c>
      <c r="I9" s="36" t="s">
        <v>523</v>
      </c>
      <c r="J9" s="278"/>
      <c r="K9" s="272"/>
    </row>
    <row r="10" spans="1:11" ht="36.950000000000003" customHeight="1">
      <c r="A10" s="30" t="s">
        <v>30</v>
      </c>
      <c r="B10" s="30" t="s">
        <v>231</v>
      </c>
      <c r="C10" s="2" t="s">
        <v>4</v>
      </c>
      <c r="D10" s="2" t="s">
        <v>217</v>
      </c>
      <c r="E10" s="2" t="s">
        <v>25</v>
      </c>
      <c r="F10" s="2" t="s">
        <v>228</v>
      </c>
      <c r="G10" s="33">
        <v>1.3</v>
      </c>
      <c r="H10" s="33">
        <v>2.8</v>
      </c>
      <c r="I10" s="36">
        <v>3.1</v>
      </c>
      <c r="J10" s="272"/>
      <c r="K10" s="272"/>
    </row>
    <row r="11" spans="1:11" ht="36.950000000000003" customHeight="1">
      <c r="A11" s="51" t="s">
        <v>153</v>
      </c>
      <c r="B11" s="51" t="s">
        <v>232</v>
      </c>
      <c r="C11" s="37" t="s">
        <v>31</v>
      </c>
      <c r="D11" s="2" t="s">
        <v>217</v>
      </c>
      <c r="E11" s="37" t="s">
        <v>27</v>
      </c>
      <c r="F11" s="2" t="s">
        <v>230</v>
      </c>
      <c r="G11" s="9">
        <v>60</v>
      </c>
      <c r="H11" s="52">
        <v>75.2</v>
      </c>
      <c r="I11" s="35">
        <v>95</v>
      </c>
      <c r="J11" s="278"/>
      <c r="K11" s="272"/>
    </row>
    <row r="12" spans="1:11" ht="36.950000000000003" customHeight="1">
      <c r="A12" s="51" t="s">
        <v>32</v>
      </c>
      <c r="B12" s="51" t="s">
        <v>235</v>
      </c>
      <c r="C12" s="37" t="s">
        <v>17</v>
      </c>
      <c r="D12" s="37" t="s">
        <v>17</v>
      </c>
      <c r="E12" s="37" t="s">
        <v>27</v>
      </c>
      <c r="F12" s="34" t="s">
        <v>230</v>
      </c>
      <c r="G12" s="9">
        <v>14</v>
      </c>
      <c r="H12" s="52">
        <v>14</v>
      </c>
      <c r="I12" s="35">
        <v>14.8</v>
      </c>
      <c r="J12" s="272"/>
      <c r="K12" s="272"/>
    </row>
    <row r="13" spans="1:11" ht="36.950000000000003" customHeight="1">
      <c r="A13" s="28" t="s">
        <v>33</v>
      </c>
      <c r="B13" s="51" t="s">
        <v>234</v>
      </c>
      <c r="C13" s="29" t="s">
        <v>17</v>
      </c>
      <c r="D13" s="29" t="s">
        <v>17</v>
      </c>
      <c r="E13" s="29" t="s">
        <v>18</v>
      </c>
      <c r="F13" s="37" t="s">
        <v>221</v>
      </c>
      <c r="G13" s="21">
        <v>110000</v>
      </c>
      <c r="H13" s="53">
        <v>110000</v>
      </c>
      <c r="I13" s="38">
        <v>150000</v>
      </c>
      <c r="J13" s="272"/>
      <c r="K13" s="272"/>
    </row>
    <row r="14" spans="1:11" ht="36.950000000000003" customHeight="1">
      <c r="A14" s="30" t="s">
        <v>415</v>
      </c>
      <c r="B14" s="51" t="s">
        <v>410</v>
      </c>
      <c r="C14" s="2" t="s">
        <v>17</v>
      </c>
      <c r="D14" s="37" t="s">
        <v>17</v>
      </c>
      <c r="E14" s="2" t="s">
        <v>18</v>
      </c>
      <c r="F14" s="37" t="s">
        <v>221</v>
      </c>
      <c r="G14" s="3">
        <v>48</v>
      </c>
      <c r="H14" s="54">
        <v>49</v>
      </c>
      <c r="I14" s="39">
        <v>50</v>
      </c>
      <c r="J14" s="278"/>
      <c r="K14" s="272"/>
    </row>
    <row r="15" spans="1:11" ht="36.950000000000003" customHeight="1">
      <c r="A15" s="97" t="s">
        <v>34</v>
      </c>
      <c r="B15" s="59" t="s">
        <v>236</v>
      </c>
      <c r="C15" s="50" t="s">
        <v>17</v>
      </c>
      <c r="D15" s="265" t="s">
        <v>17</v>
      </c>
      <c r="E15" s="50" t="s">
        <v>27</v>
      </c>
      <c r="F15" s="266" t="s">
        <v>230</v>
      </c>
      <c r="G15" s="267">
        <v>1.7</v>
      </c>
      <c r="H15" s="72">
        <v>2.2999999999999998</v>
      </c>
      <c r="I15" s="73">
        <v>1.9</v>
      </c>
      <c r="J15" s="272"/>
      <c r="K15" s="272"/>
    </row>
    <row r="16" spans="1:11" ht="36.950000000000003" customHeight="1">
      <c r="A16" s="268" t="s">
        <v>35</v>
      </c>
      <c r="B16" s="268" t="s">
        <v>237</v>
      </c>
      <c r="C16" s="269"/>
      <c r="D16" s="269"/>
      <c r="E16" s="269"/>
      <c r="F16" s="269"/>
      <c r="G16" s="269"/>
      <c r="H16" s="269"/>
      <c r="I16" s="269"/>
      <c r="J16" s="278"/>
      <c r="K16" s="272"/>
    </row>
    <row r="17" spans="1:11" ht="36.950000000000003" customHeight="1">
      <c r="A17" s="256" t="s">
        <v>703</v>
      </c>
      <c r="B17" s="256" t="s">
        <v>704</v>
      </c>
      <c r="C17" s="115" t="s">
        <v>4</v>
      </c>
      <c r="D17" s="115" t="s">
        <v>217</v>
      </c>
      <c r="E17" s="115" t="s">
        <v>25</v>
      </c>
      <c r="F17" s="115" t="s">
        <v>228</v>
      </c>
      <c r="G17" s="33">
        <v>11.8</v>
      </c>
      <c r="H17" s="33">
        <v>19.100000000000001</v>
      </c>
      <c r="I17" s="36">
        <v>26.9</v>
      </c>
      <c r="J17" s="277" t="s">
        <v>697</v>
      </c>
      <c r="K17" s="277" t="s">
        <v>698</v>
      </c>
    </row>
    <row r="18" spans="1:11" ht="36.950000000000003" customHeight="1">
      <c r="A18" s="4" t="s">
        <v>705</v>
      </c>
      <c r="B18" s="4" t="s">
        <v>706</v>
      </c>
      <c r="C18" s="5" t="s">
        <v>4</v>
      </c>
      <c r="D18" s="5" t="s">
        <v>217</v>
      </c>
      <c r="E18" s="5" t="s">
        <v>25</v>
      </c>
      <c r="F18" s="5" t="s">
        <v>228</v>
      </c>
      <c r="G18" s="33">
        <v>16.8</v>
      </c>
      <c r="H18" s="33">
        <v>29.5</v>
      </c>
      <c r="I18" s="36">
        <v>52.6</v>
      </c>
      <c r="J18" s="277" t="s">
        <v>707</v>
      </c>
      <c r="K18" s="277" t="s">
        <v>708</v>
      </c>
    </row>
    <row r="19" spans="1:11" ht="36.950000000000003" customHeight="1">
      <c r="A19" s="30" t="s">
        <v>524</v>
      </c>
      <c r="B19" s="30" t="s">
        <v>525</v>
      </c>
      <c r="C19" s="2" t="s">
        <v>36</v>
      </c>
      <c r="D19" s="2" t="s">
        <v>36</v>
      </c>
      <c r="E19" s="2" t="s">
        <v>25</v>
      </c>
      <c r="F19" s="2" t="s">
        <v>228</v>
      </c>
      <c r="G19" s="9">
        <v>14</v>
      </c>
      <c r="H19" s="9">
        <v>14.978999999999999</v>
      </c>
      <c r="I19" s="8">
        <v>16</v>
      </c>
      <c r="J19" s="272"/>
      <c r="K19" s="272"/>
    </row>
    <row r="20" spans="1:11" ht="36.950000000000003" customHeight="1">
      <c r="A20" s="55" t="s">
        <v>376</v>
      </c>
      <c r="B20" s="30" t="s">
        <v>377</v>
      </c>
      <c r="C20" s="2" t="s">
        <v>36</v>
      </c>
      <c r="D20" s="2" t="s">
        <v>36</v>
      </c>
      <c r="E20" s="2" t="s">
        <v>25</v>
      </c>
      <c r="F20" s="2" t="s">
        <v>228</v>
      </c>
      <c r="G20" s="9" t="s">
        <v>40</v>
      </c>
      <c r="H20" s="9" t="s">
        <v>40</v>
      </c>
      <c r="I20" s="8">
        <v>16</v>
      </c>
      <c r="J20" s="278"/>
      <c r="K20" s="272"/>
    </row>
    <row r="21" spans="1:11" ht="36.950000000000003" customHeight="1">
      <c r="A21" s="30" t="s">
        <v>37</v>
      </c>
      <c r="B21" s="30" t="s">
        <v>238</v>
      </c>
      <c r="C21" s="2" t="s">
        <v>36</v>
      </c>
      <c r="D21" s="2" t="s">
        <v>36</v>
      </c>
      <c r="E21" s="2" t="s">
        <v>25</v>
      </c>
      <c r="F21" s="2" t="s">
        <v>228</v>
      </c>
      <c r="G21" s="9">
        <v>71.900000000000006</v>
      </c>
      <c r="H21" s="9">
        <v>72</v>
      </c>
      <c r="I21" s="8">
        <v>68</v>
      </c>
      <c r="J21" s="304" t="s">
        <v>765</v>
      </c>
      <c r="K21" s="304" t="s">
        <v>764</v>
      </c>
    </row>
    <row r="22" spans="1:11" ht="36.950000000000003" customHeight="1">
      <c r="A22" s="30" t="s">
        <v>487</v>
      </c>
      <c r="B22" s="30" t="s">
        <v>529</v>
      </c>
      <c r="C22" s="2" t="s">
        <v>17</v>
      </c>
      <c r="D22" s="2" t="s">
        <v>17</v>
      </c>
      <c r="E22" s="2" t="s">
        <v>25</v>
      </c>
      <c r="F22" s="34" t="s">
        <v>230</v>
      </c>
      <c r="G22" s="9">
        <v>8</v>
      </c>
      <c r="H22" s="9">
        <v>8.6</v>
      </c>
      <c r="I22" s="8">
        <v>9.3000000000000007</v>
      </c>
      <c r="J22" s="278"/>
      <c r="K22" s="272"/>
    </row>
    <row r="23" spans="1:11" ht="36.950000000000003" customHeight="1">
      <c r="A23" s="55" t="s">
        <v>526</v>
      </c>
      <c r="B23" s="30" t="s">
        <v>532</v>
      </c>
      <c r="C23" s="31" t="s">
        <v>528</v>
      </c>
      <c r="D23" s="31" t="s">
        <v>530</v>
      </c>
      <c r="E23" s="31" t="s">
        <v>25</v>
      </c>
      <c r="F23" s="31" t="s">
        <v>228</v>
      </c>
      <c r="G23" s="9">
        <v>0.35299999999999998</v>
      </c>
      <c r="H23" s="9">
        <v>0.88300000000000001</v>
      </c>
      <c r="I23" s="8">
        <v>2.8</v>
      </c>
      <c r="J23" s="272"/>
      <c r="K23" s="272"/>
    </row>
    <row r="24" spans="1:11" ht="36.950000000000003" customHeight="1">
      <c r="A24" s="30" t="s">
        <v>527</v>
      </c>
      <c r="B24" s="30" t="s">
        <v>531</v>
      </c>
      <c r="C24" s="31" t="s">
        <v>528</v>
      </c>
      <c r="D24" s="31" t="s">
        <v>530</v>
      </c>
      <c r="E24" s="31" t="s">
        <v>18</v>
      </c>
      <c r="F24" s="31" t="s">
        <v>221</v>
      </c>
      <c r="G24" s="9" t="s">
        <v>40</v>
      </c>
      <c r="H24" s="9" t="s">
        <v>40</v>
      </c>
      <c r="I24" s="8">
        <v>248</v>
      </c>
      <c r="J24" s="278"/>
      <c r="K24" s="272"/>
    </row>
    <row r="25" spans="1:11" ht="36.950000000000003" customHeight="1" thickBot="1">
      <c r="A25" s="41" t="s">
        <v>709</v>
      </c>
      <c r="B25" s="41" t="s">
        <v>710</v>
      </c>
      <c r="C25" s="110" t="s">
        <v>528</v>
      </c>
      <c r="D25" s="110" t="s">
        <v>530</v>
      </c>
      <c r="E25" s="40" t="s">
        <v>25</v>
      </c>
      <c r="F25" s="40" t="s">
        <v>228</v>
      </c>
      <c r="G25" s="49" t="s">
        <v>40</v>
      </c>
      <c r="H25" s="49" t="s">
        <v>40</v>
      </c>
      <c r="I25" s="111">
        <v>2.5</v>
      </c>
      <c r="J25" s="279" t="s">
        <v>711</v>
      </c>
      <c r="K25" s="279" t="s">
        <v>712</v>
      </c>
    </row>
  </sheetData>
  <phoneticPr fontId="19"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08D9C-534C-4ACC-A4EC-3AD584D770F4}">
  <dimension ref="A1:K7"/>
  <sheetViews>
    <sheetView topLeftCell="B1" workbookViewId="0">
      <selection activeCell="D8" sqref="D8"/>
    </sheetView>
  </sheetViews>
  <sheetFormatPr baseColWidth="10" defaultRowHeight="15"/>
  <cols>
    <col min="1" max="1" width="67.7109375" hidden="1" customWidth="1"/>
    <col min="2" max="2" width="67.7109375" customWidth="1"/>
    <col min="3" max="3" width="15.7109375" hidden="1" customWidth="1"/>
    <col min="4" max="4" width="15.7109375" customWidth="1"/>
    <col min="5" max="5" width="15.7109375" hidden="1" customWidth="1"/>
    <col min="6" max="6" width="15.7109375" customWidth="1"/>
    <col min="7" max="9" width="20.7109375" customWidth="1"/>
    <col min="10" max="10" width="67.7109375" hidden="1" customWidth="1"/>
    <col min="11" max="11" width="67.7109375" customWidth="1"/>
  </cols>
  <sheetData>
    <row r="1" spans="1:11" ht="39.950000000000003" customHeight="1">
      <c r="A1" s="80" t="s">
        <v>0</v>
      </c>
      <c r="B1" s="80" t="s">
        <v>213</v>
      </c>
      <c r="C1" s="80" t="s">
        <v>1</v>
      </c>
      <c r="D1" s="80" t="s">
        <v>214</v>
      </c>
      <c r="E1" s="80" t="s">
        <v>2</v>
      </c>
      <c r="F1" s="80" t="s">
        <v>215</v>
      </c>
      <c r="G1" s="80">
        <v>2018</v>
      </c>
      <c r="H1" s="80">
        <v>2019</v>
      </c>
      <c r="I1" s="80">
        <v>2020</v>
      </c>
      <c r="J1" s="80" t="s">
        <v>686</v>
      </c>
      <c r="K1" s="80" t="s">
        <v>687</v>
      </c>
    </row>
    <row r="2" spans="1:11" ht="39.950000000000003" customHeight="1">
      <c r="A2" s="85" t="s">
        <v>348</v>
      </c>
      <c r="B2" s="85" t="s">
        <v>246</v>
      </c>
      <c r="C2" s="81"/>
      <c r="D2" s="81"/>
      <c r="E2" s="81"/>
      <c r="F2" s="81"/>
      <c r="G2" s="81"/>
      <c r="H2" s="81"/>
      <c r="I2" s="81"/>
      <c r="J2" s="276"/>
      <c r="K2" s="276"/>
    </row>
    <row r="3" spans="1:11" ht="36.950000000000003" customHeight="1">
      <c r="A3" s="28" t="s">
        <v>49</v>
      </c>
      <c r="B3" s="28" t="s">
        <v>534</v>
      </c>
      <c r="C3" s="115" t="s">
        <v>17</v>
      </c>
      <c r="D3" s="115" t="s">
        <v>17</v>
      </c>
      <c r="E3" s="115" t="s">
        <v>25</v>
      </c>
      <c r="F3" s="115" t="s">
        <v>228</v>
      </c>
      <c r="G3" s="21">
        <v>31000</v>
      </c>
      <c r="H3" s="21">
        <v>35300</v>
      </c>
      <c r="I3" s="22">
        <v>37262</v>
      </c>
      <c r="J3" s="280"/>
      <c r="K3" s="280"/>
    </row>
    <row r="4" spans="1:11" ht="36.950000000000003" customHeight="1">
      <c r="A4" s="74" t="s">
        <v>449</v>
      </c>
      <c r="B4" s="307" t="s">
        <v>535</v>
      </c>
      <c r="C4" s="27" t="s">
        <v>17</v>
      </c>
      <c r="D4" s="308" t="s">
        <v>17</v>
      </c>
      <c r="E4" s="29" t="s">
        <v>25</v>
      </c>
      <c r="F4" s="29" t="s">
        <v>228</v>
      </c>
      <c r="G4" s="21" t="s">
        <v>40</v>
      </c>
      <c r="H4" s="21" t="s">
        <v>40</v>
      </c>
      <c r="I4" s="310">
        <v>4.5</v>
      </c>
      <c r="J4" s="277"/>
      <c r="K4" s="277"/>
    </row>
    <row r="5" spans="1:11" ht="36.950000000000003" customHeight="1">
      <c r="A5" s="74" t="s">
        <v>449</v>
      </c>
      <c r="B5" s="315" t="s">
        <v>766</v>
      </c>
      <c r="C5" s="27" t="s">
        <v>17</v>
      </c>
      <c r="D5" s="309" t="s">
        <v>17</v>
      </c>
      <c r="E5" s="29" t="s">
        <v>25</v>
      </c>
      <c r="F5" s="29" t="s">
        <v>221</v>
      </c>
      <c r="G5" s="21">
        <v>31400</v>
      </c>
      <c r="H5" s="21">
        <v>36000</v>
      </c>
      <c r="I5" s="311">
        <v>25676</v>
      </c>
      <c r="J5" s="277"/>
      <c r="K5" s="277"/>
    </row>
    <row r="6" spans="1:11" ht="36.950000000000003" customHeight="1">
      <c r="A6" s="74" t="s">
        <v>449</v>
      </c>
      <c r="B6" s="312" t="s">
        <v>767</v>
      </c>
      <c r="C6" s="27" t="s">
        <v>17</v>
      </c>
      <c r="D6" s="27" t="s">
        <v>17</v>
      </c>
      <c r="E6" s="29" t="s">
        <v>25</v>
      </c>
      <c r="F6" s="29" t="s">
        <v>24</v>
      </c>
      <c r="G6" s="313">
        <v>0.73</v>
      </c>
      <c r="H6" s="313">
        <v>0.7</v>
      </c>
      <c r="I6" s="314">
        <v>0.76700000000000002</v>
      </c>
      <c r="J6" s="277"/>
      <c r="K6" s="277"/>
    </row>
    <row r="7" spans="1:11" ht="36.950000000000003" customHeight="1" thickBot="1">
      <c r="A7" s="112" t="s">
        <v>50</v>
      </c>
      <c r="B7" s="112" t="s">
        <v>247</v>
      </c>
      <c r="C7" s="113" t="s">
        <v>17</v>
      </c>
      <c r="D7" s="113" t="s">
        <v>17</v>
      </c>
      <c r="E7" s="113" t="s">
        <v>18</v>
      </c>
      <c r="F7" s="113" t="s">
        <v>221</v>
      </c>
      <c r="G7" s="42">
        <v>56443</v>
      </c>
      <c r="H7" s="42">
        <v>59075</v>
      </c>
      <c r="I7" s="114">
        <v>57086</v>
      </c>
      <c r="J7" s="279"/>
      <c r="K7" s="279"/>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37179-0FAD-4BBB-89C8-B14114D83CED}">
  <dimension ref="A1:K54"/>
  <sheetViews>
    <sheetView tabSelected="1" topLeftCell="B16" workbookViewId="0">
      <selection activeCell="I31" sqref="I31"/>
    </sheetView>
  </sheetViews>
  <sheetFormatPr baseColWidth="10" defaultRowHeight="15"/>
  <cols>
    <col min="1" max="1" width="67.7109375" hidden="1" customWidth="1"/>
    <col min="2" max="2" width="67.7109375" customWidth="1"/>
    <col min="3" max="3" width="15.7109375" hidden="1" customWidth="1"/>
    <col min="4" max="4" width="15.7109375" customWidth="1"/>
    <col min="5" max="5" width="15.7109375" hidden="1" customWidth="1"/>
    <col min="6" max="6" width="15.7109375" customWidth="1"/>
    <col min="7" max="9" width="20.7109375" customWidth="1"/>
    <col min="10" max="10" width="67.7109375" hidden="1" customWidth="1"/>
    <col min="11" max="11" width="67.7109375" customWidth="1"/>
  </cols>
  <sheetData>
    <row r="1" spans="1:11" ht="39.950000000000003" customHeight="1">
      <c r="A1" s="80" t="s">
        <v>0</v>
      </c>
      <c r="B1" s="80" t="s">
        <v>213</v>
      </c>
      <c r="C1" s="80" t="s">
        <v>1</v>
      </c>
      <c r="D1" s="80" t="s">
        <v>214</v>
      </c>
      <c r="E1" s="80" t="s">
        <v>2</v>
      </c>
      <c r="F1" s="80" t="s">
        <v>215</v>
      </c>
      <c r="G1" s="80">
        <v>2018</v>
      </c>
      <c r="H1" s="80">
        <v>2019</v>
      </c>
      <c r="I1" s="80">
        <v>2020</v>
      </c>
      <c r="J1" s="80" t="s">
        <v>686</v>
      </c>
      <c r="K1" s="80" t="s">
        <v>687</v>
      </c>
    </row>
    <row r="2" spans="1:11" ht="39.950000000000003" customHeight="1">
      <c r="A2" s="116" t="s">
        <v>51</v>
      </c>
      <c r="B2" s="116" t="s">
        <v>248</v>
      </c>
      <c r="C2" s="117"/>
      <c r="D2" s="117"/>
      <c r="E2" s="117"/>
      <c r="F2" s="117"/>
      <c r="G2" s="117"/>
      <c r="H2" s="117"/>
      <c r="I2" s="117"/>
      <c r="J2" s="276"/>
      <c r="K2" s="276"/>
    </row>
    <row r="3" spans="1:11" ht="36.950000000000003" customHeight="1">
      <c r="A3" s="118" t="s">
        <v>542</v>
      </c>
      <c r="B3" s="118" t="s">
        <v>543</v>
      </c>
      <c r="C3" s="120" t="s">
        <v>4</v>
      </c>
      <c r="D3" s="120" t="s">
        <v>217</v>
      </c>
      <c r="E3" s="142" t="s">
        <v>468</v>
      </c>
      <c r="F3" s="142" t="s">
        <v>536</v>
      </c>
      <c r="G3" s="122" t="s">
        <v>19</v>
      </c>
      <c r="H3" s="122">
        <v>34</v>
      </c>
      <c r="I3" s="123">
        <v>67</v>
      </c>
      <c r="J3" s="303"/>
      <c r="K3" s="303"/>
    </row>
    <row r="4" spans="1:11" ht="36.950000000000003" customHeight="1">
      <c r="A4" s="124" t="s">
        <v>537</v>
      </c>
      <c r="B4" s="124" t="s">
        <v>538</v>
      </c>
      <c r="C4" s="125" t="s">
        <v>4</v>
      </c>
      <c r="D4" s="125" t="s">
        <v>217</v>
      </c>
      <c r="E4" s="126" t="s">
        <v>25</v>
      </c>
      <c r="F4" s="126" t="s">
        <v>228</v>
      </c>
      <c r="G4" s="127" t="s">
        <v>19</v>
      </c>
      <c r="H4" s="297">
        <v>5.2</v>
      </c>
      <c r="I4" s="298">
        <v>9.1999999999999993</v>
      </c>
      <c r="J4" s="281"/>
      <c r="K4" s="281"/>
    </row>
    <row r="5" spans="1:11" ht="36.950000000000003" customHeight="1">
      <c r="A5" s="124" t="s">
        <v>714</v>
      </c>
      <c r="B5" s="124" t="s">
        <v>715</v>
      </c>
      <c r="C5" s="125" t="s">
        <v>4</v>
      </c>
      <c r="D5" s="125" t="s">
        <v>217</v>
      </c>
      <c r="E5" s="126" t="s">
        <v>25</v>
      </c>
      <c r="F5" s="126" t="s">
        <v>228</v>
      </c>
      <c r="G5" s="127" t="s">
        <v>19</v>
      </c>
      <c r="H5" s="297">
        <v>36.1</v>
      </c>
      <c r="I5" s="298">
        <v>71.599999999999994</v>
      </c>
      <c r="J5" s="282" t="s">
        <v>717</v>
      </c>
      <c r="K5" s="282" t="s">
        <v>716</v>
      </c>
    </row>
    <row r="6" spans="1:11" ht="36.950000000000003" customHeight="1">
      <c r="A6" s="130" t="s">
        <v>156</v>
      </c>
      <c r="B6" s="130" t="s">
        <v>539</v>
      </c>
      <c r="C6" s="131" t="s">
        <v>26</v>
      </c>
      <c r="D6" s="131" t="s">
        <v>217</v>
      </c>
      <c r="E6" s="131"/>
      <c r="F6" s="131"/>
      <c r="G6" s="132"/>
      <c r="H6" s="132"/>
      <c r="I6" s="133" t="s">
        <v>541</v>
      </c>
      <c r="J6" s="281"/>
      <c r="K6" s="281"/>
    </row>
    <row r="7" spans="1:11" ht="36.950000000000003" customHeight="1">
      <c r="A7" s="130" t="s">
        <v>391</v>
      </c>
      <c r="B7" s="130" t="s">
        <v>546</v>
      </c>
      <c r="C7" s="134" t="s">
        <v>4</v>
      </c>
      <c r="D7" s="134" t="s">
        <v>217</v>
      </c>
      <c r="E7" s="134" t="s">
        <v>24</v>
      </c>
      <c r="F7" s="134" t="s">
        <v>24</v>
      </c>
      <c r="G7" s="132">
        <v>-0.1</v>
      </c>
      <c r="H7" s="132">
        <v>-0.31</v>
      </c>
      <c r="I7" s="133">
        <v>-0.49</v>
      </c>
      <c r="J7" s="282" t="s">
        <v>718</v>
      </c>
      <c r="K7" s="282" t="s">
        <v>719</v>
      </c>
    </row>
    <row r="8" spans="1:11" ht="36.950000000000003" customHeight="1">
      <c r="A8" s="130" t="s">
        <v>547</v>
      </c>
      <c r="B8" s="130" t="s">
        <v>544</v>
      </c>
      <c r="C8" s="131" t="s">
        <v>26</v>
      </c>
      <c r="D8" s="131" t="s">
        <v>217</v>
      </c>
      <c r="E8" s="131"/>
      <c r="F8" s="131"/>
      <c r="G8" s="132"/>
      <c r="H8" s="132"/>
      <c r="I8" s="133" t="s">
        <v>541</v>
      </c>
      <c r="J8" s="281"/>
      <c r="K8" s="281"/>
    </row>
    <row r="9" spans="1:11" ht="36.950000000000003" customHeight="1">
      <c r="A9" s="130" t="s">
        <v>390</v>
      </c>
      <c r="B9" s="130" t="s">
        <v>545</v>
      </c>
      <c r="C9" s="134" t="s">
        <v>4</v>
      </c>
      <c r="D9" s="134" t="s">
        <v>217</v>
      </c>
      <c r="E9" s="134" t="s">
        <v>24</v>
      </c>
      <c r="F9" s="134" t="s">
        <v>24</v>
      </c>
      <c r="G9" s="135">
        <v>0.193</v>
      </c>
      <c r="H9" s="135">
        <v>0.16300000000000001</v>
      </c>
      <c r="I9" s="136">
        <v>0.111</v>
      </c>
      <c r="J9" s="282" t="s">
        <v>718</v>
      </c>
      <c r="K9" s="282" t="s">
        <v>719</v>
      </c>
    </row>
    <row r="10" spans="1:11" ht="36.950000000000003" customHeight="1">
      <c r="A10" s="137" t="s">
        <v>52</v>
      </c>
      <c r="B10" s="137" t="s">
        <v>249</v>
      </c>
      <c r="C10" s="138" t="s">
        <v>53</v>
      </c>
      <c r="D10" s="138" t="s">
        <v>250</v>
      </c>
      <c r="E10" s="138" t="s">
        <v>54</v>
      </c>
      <c r="F10" s="138" t="s">
        <v>251</v>
      </c>
      <c r="G10" s="139">
        <v>102705</v>
      </c>
      <c r="H10" s="140">
        <v>152630</v>
      </c>
      <c r="I10" s="141">
        <v>196000</v>
      </c>
      <c r="J10" s="281"/>
      <c r="K10" s="281"/>
    </row>
    <row r="11" spans="1:11" ht="39.950000000000003" customHeight="1">
      <c r="A11" s="116" t="s">
        <v>55</v>
      </c>
      <c r="B11" s="116" t="s">
        <v>252</v>
      </c>
      <c r="C11" s="117"/>
      <c r="D11" s="117"/>
      <c r="E11" s="117"/>
      <c r="F11" s="117"/>
      <c r="G11" s="117"/>
      <c r="H11" s="117"/>
      <c r="I11" s="117"/>
      <c r="J11" s="281"/>
      <c r="K11" s="281"/>
    </row>
    <row r="12" spans="1:11" ht="36.950000000000003" customHeight="1">
      <c r="A12" s="143" t="s">
        <v>56</v>
      </c>
      <c r="B12" s="119" t="s">
        <v>253</v>
      </c>
      <c r="C12" s="121" t="s">
        <v>4</v>
      </c>
      <c r="D12" s="121" t="s">
        <v>217</v>
      </c>
      <c r="E12" s="149" t="s">
        <v>380</v>
      </c>
      <c r="F12" s="149" t="s">
        <v>380</v>
      </c>
      <c r="G12" s="148">
        <v>10</v>
      </c>
      <c r="H12" s="148">
        <v>10</v>
      </c>
      <c r="I12" s="123">
        <v>10</v>
      </c>
      <c r="J12" s="281"/>
      <c r="K12" s="281"/>
    </row>
    <row r="13" spans="1:11" ht="36.950000000000003" customHeight="1">
      <c r="A13" s="144" t="s">
        <v>57</v>
      </c>
      <c r="B13" s="144" t="s">
        <v>254</v>
      </c>
      <c r="C13" s="131" t="s">
        <v>4</v>
      </c>
      <c r="D13" s="131" t="s">
        <v>217</v>
      </c>
      <c r="E13" s="131" t="s">
        <v>27</v>
      </c>
      <c r="F13" s="131" t="s">
        <v>230</v>
      </c>
      <c r="G13" s="145">
        <v>3</v>
      </c>
      <c r="H13" s="146">
        <v>3.2</v>
      </c>
      <c r="I13" s="129">
        <v>2.2000000000000002</v>
      </c>
      <c r="J13" s="281"/>
      <c r="K13" s="281"/>
    </row>
    <row r="14" spans="1:11" ht="36.950000000000003" customHeight="1">
      <c r="A14" s="147" t="s">
        <v>58</v>
      </c>
      <c r="B14" s="144" t="s">
        <v>255</v>
      </c>
      <c r="C14" s="131" t="s">
        <v>4</v>
      </c>
      <c r="D14" s="131" t="s">
        <v>217</v>
      </c>
      <c r="E14" s="131" t="s">
        <v>18</v>
      </c>
      <c r="F14" s="131" t="s">
        <v>221</v>
      </c>
      <c r="G14" s="139">
        <v>305</v>
      </c>
      <c r="H14" s="140">
        <v>391</v>
      </c>
      <c r="I14" s="141" t="s">
        <v>40</v>
      </c>
      <c r="J14" s="281"/>
      <c r="K14" s="281"/>
    </row>
    <row r="15" spans="1:11" ht="36.950000000000003" customHeight="1">
      <c r="A15" s="147" t="s">
        <v>59</v>
      </c>
      <c r="B15" s="144" t="s">
        <v>256</v>
      </c>
      <c r="C15" s="131" t="s">
        <v>4</v>
      </c>
      <c r="D15" s="131" t="s">
        <v>217</v>
      </c>
      <c r="E15" s="131" t="s">
        <v>27</v>
      </c>
      <c r="F15" s="131" t="s">
        <v>230</v>
      </c>
      <c r="G15" s="139">
        <v>126</v>
      </c>
      <c r="H15" s="140">
        <v>160</v>
      </c>
      <c r="I15" s="141" t="s">
        <v>40</v>
      </c>
      <c r="J15" s="281"/>
      <c r="K15" s="281"/>
    </row>
    <row r="16" spans="1:11" ht="36.950000000000003" customHeight="1">
      <c r="A16" s="144" t="s">
        <v>722</v>
      </c>
      <c r="B16" s="144" t="s">
        <v>548</v>
      </c>
      <c r="C16" s="131" t="s">
        <v>4</v>
      </c>
      <c r="D16" s="131" t="s">
        <v>217</v>
      </c>
      <c r="E16" s="131" t="s">
        <v>60</v>
      </c>
      <c r="F16" s="131" t="s">
        <v>257</v>
      </c>
      <c r="G16" s="139">
        <v>56000</v>
      </c>
      <c r="H16" s="140">
        <v>81000</v>
      </c>
      <c r="I16" s="141" t="s">
        <v>40</v>
      </c>
      <c r="J16" s="281"/>
      <c r="K16" s="281"/>
    </row>
    <row r="17" spans="1:11" ht="36.950000000000003" customHeight="1">
      <c r="A17" s="147" t="s">
        <v>61</v>
      </c>
      <c r="B17" s="144" t="s">
        <v>549</v>
      </c>
      <c r="C17" s="131" t="s">
        <v>4</v>
      </c>
      <c r="D17" s="131" t="s">
        <v>217</v>
      </c>
      <c r="E17" s="131" t="s">
        <v>62</v>
      </c>
      <c r="F17" s="131" t="s">
        <v>62</v>
      </c>
      <c r="G17" s="139">
        <v>298</v>
      </c>
      <c r="H17" s="140">
        <v>382</v>
      </c>
      <c r="I17" s="141" t="s">
        <v>40</v>
      </c>
      <c r="J17" s="281"/>
      <c r="K17" s="281"/>
    </row>
    <row r="18" spans="1:11" ht="36.950000000000003" customHeight="1">
      <c r="A18" s="150" t="s">
        <v>720</v>
      </c>
      <c r="B18" s="151" t="s">
        <v>721</v>
      </c>
      <c r="C18" s="131" t="s">
        <v>4</v>
      </c>
      <c r="D18" s="131" t="s">
        <v>217</v>
      </c>
      <c r="E18" s="131"/>
      <c r="F18" s="131"/>
      <c r="G18" s="132"/>
      <c r="H18" s="132" t="s">
        <v>540</v>
      </c>
      <c r="I18" s="133"/>
      <c r="J18" s="281"/>
      <c r="K18" s="281"/>
    </row>
    <row r="19" spans="1:11" ht="36.950000000000003" customHeight="1">
      <c r="A19" s="147" t="s">
        <v>63</v>
      </c>
      <c r="B19" s="144" t="s">
        <v>258</v>
      </c>
      <c r="C19" s="131" t="s">
        <v>4</v>
      </c>
      <c r="D19" s="131" t="s">
        <v>217</v>
      </c>
      <c r="E19" s="131" t="s">
        <v>24</v>
      </c>
      <c r="F19" s="131" t="s">
        <v>24</v>
      </c>
      <c r="G19" s="152">
        <v>-0.19</v>
      </c>
      <c r="H19" s="153">
        <f>-25%</f>
        <v>-0.25</v>
      </c>
      <c r="I19" s="155">
        <v>-0.41</v>
      </c>
      <c r="J19" s="281"/>
      <c r="K19" s="281"/>
    </row>
    <row r="20" spans="1:11" ht="36.950000000000003" customHeight="1">
      <c r="A20" s="150" t="s">
        <v>470</v>
      </c>
      <c r="B20" s="151" t="s">
        <v>550</v>
      </c>
      <c r="C20" s="131" t="s">
        <v>4</v>
      </c>
      <c r="D20" s="131" t="s">
        <v>217</v>
      </c>
      <c r="E20" s="131"/>
      <c r="F20" s="131"/>
      <c r="G20" s="132" t="s">
        <v>540</v>
      </c>
      <c r="H20" s="132"/>
      <c r="I20" s="133"/>
      <c r="J20" s="281"/>
      <c r="K20" s="281"/>
    </row>
    <row r="21" spans="1:11" ht="36.950000000000003" customHeight="1">
      <c r="A21" s="147" t="s">
        <v>469</v>
      </c>
      <c r="B21" s="144" t="s">
        <v>259</v>
      </c>
      <c r="C21" s="131" t="s">
        <v>4</v>
      </c>
      <c r="D21" s="131" t="s">
        <v>217</v>
      </c>
      <c r="E21" s="131" t="s">
        <v>24</v>
      </c>
      <c r="F21" s="131" t="s">
        <v>24</v>
      </c>
      <c r="G21" s="154" t="s">
        <v>551</v>
      </c>
      <c r="H21" s="132">
        <v>0.251</v>
      </c>
      <c r="I21" s="133">
        <v>0.34</v>
      </c>
      <c r="J21" s="281"/>
      <c r="K21" s="281"/>
    </row>
    <row r="22" spans="1:11" ht="36.950000000000003" customHeight="1">
      <c r="A22" s="147" t="s">
        <v>447</v>
      </c>
      <c r="B22" s="144" t="s">
        <v>552</v>
      </c>
      <c r="C22" s="131" t="s">
        <v>4</v>
      </c>
      <c r="D22" s="131" t="s">
        <v>17</v>
      </c>
      <c r="E22" s="131" t="s">
        <v>448</v>
      </c>
      <c r="F22" s="131" t="s">
        <v>448</v>
      </c>
      <c r="G22" s="139">
        <v>4000000</v>
      </c>
      <c r="H22" s="139">
        <v>4000000</v>
      </c>
      <c r="I22" s="156">
        <v>3250000</v>
      </c>
      <c r="J22" s="281"/>
      <c r="K22" s="281"/>
    </row>
    <row r="23" spans="1:11" ht="36.950000000000003" customHeight="1">
      <c r="A23" s="147" t="s">
        <v>64</v>
      </c>
      <c r="B23" s="144" t="s">
        <v>553</v>
      </c>
      <c r="C23" s="131" t="s">
        <v>17</v>
      </c>
      <c r="D23" s="131" t="s">
        <v>217</v>
      </c>
      <c r="E23" s="131" t="s">
        <v>18</v>
      </c>
      <c r="F23" s="157" t="s">
        <v>221</v>
      </c>
      <c r="G23" s="139">
        <v>19</v>
      </c>
      <c r="H23" s="140">
        <v>22</v>
      </c>
      <c r="I23" s="141">
        <v>22</v>
      </c>
      <c r="J23" s="281"/>
      <c r="K23" s="281"/>
    </row>
    <row r="24" spans="1:11" ht="36.950000000000003" customHeight="1">
      <c r="A24" s="144" t="s">
        <v>65</v>
      </c>
      <c r="B24" s="144" t="s">
        <v>554</v>
      </c>
      <c r="C24" s="131" t="s">
        <v>4</v>
      </c>
      <c r="D24" s="131" t="s">
        <v>217</v>
      </c>
      <c r="E24" s="131" t="s">
        <v>416</v>
      </c>
      <c r="F24" s="131" t="s">
        <v>723</v>
      </c>
      <c r="G24" s="158">
        <v>1.6131070559142304</v>
      </c>
      <c r="H24" s="158">
        <v>1.541196388447049</v>
      </c>
      <c r="I24" s="159">
        <v>1.2859639683029207</v>
      </c>
      <c r="J24" s="281"/>
      <c r="K24" s="281"/>
    </row>
    <row r="25" spans="1:11" ht="36.950000000000003" customHeight="1">
      <c r="A25" s="144" t="s">
        <v>66</v>
      </c>
      <c r="B25" s="144" t="s">
        <v>260</v>
      </c>
      <c r="C25" s="131" t="s">
        <v>4</v>
      </c>
      <c r="D25" s="160" t="s">
        <v>217</v>
      </c>
      <c r="E25" s="131" t="s">
        <v>62</v>
      </c>
      <c r="F25" s="131" t="s">
        <v>394</v>
      </c>
      <c r="G25" s="139">
        <v>720329.72856398602</v>
      </c>
      <c r="H25" s="139">
        <v>687589.74860588298</v>
      </c>
      <c r="I25" s="156">
        <v>589750.26110514696</v>
      </c>
      <c r="J25" s="281"/>
      <c r="K25" s="281"/>
    </row>
    <row r="26" spans="1:11" ht="36.950000000000003" customHeight="1">
      <c r="A26" s="147" t="s">
        <v>392</v>
      </c>
      <c r="B26" s="144" t="s">
        <v>397</v>
      </c>
      <c r="C26" s="131" t="s">
        <v>4</v>
      </c>
      <c r="D26" s="131" t="s">
        <v>217</v>
      </c>
      <c r="E26" s="131" t="s">
        <v>394</v>
      </c>
      <c r="F26" s="131" t="s">
        <v>394</v>
      </c>
      <c r="G26" s="139">
        <f>+G25-G29</f>
        <v>493802.34856398602</v>
      </c>
      <c r="H26" s="139">
        <f>+H25-H29</f>
        <v>437119.42860588297</v>
      </c>
      <c r="I26" s="156">
        <f>+I25-I29</f>
        <v>366689.47110514692</v>
      </c>
      <c r="J26" s="281"/>
      <c r="K26" s="281"/>
    </row>
    <row r="27" spans="1:11" ht="36.950000000000003" customHeight="1">
      <c r="A27" s="147" t="s">
        <v>417</v>
      </c>
      <c r="B27" s="144" t="s">
        <v>411</v>
      </c>
      <c r="C27" s="131" t="s">
        <v>4</v>
      </c>
      <c r="D27" s="131" t="s">
        <v>217</v>
      </c>
      <c r="E27" s="131" t="s">
        <v>555</v>
      </c>
      <c r="F27" s="131" t="s">
        <v>555</v>
      </c>
      <c r="G27" s="139">
        <v>179486</v>
      </c>
      <c r="H27" s="139">
        <v>169016</v>
      </c>
      <c r="I27" s="156">
        <v>139837</v>
      </c>
      <c r="J27" s="281"/>
      <c r="K27" s="281"/>
    </row>
    <row r="28" spans="1:11" ht="36.950000000000003" customHeight="1">
      <c r="A28" s="144" t="s">
        <v>67</v>
      </c>
      <c r="B28" s="144" t="s">
        <v>261</v>
      </c>
      <c r="C28" s="131" t="s">
        <v>4</v>
      </c>
      <c r="D28" s="131" t="s">
        <v>217</v>
      </c>
      <c r="E28" s="131" t="s">
        <v>62</v>
      </c>
      <c r="F28" s="131" t="s">
        <v>394</v>
      </c>
      <c r="G28" s="139">
        <v>537615.86743599002</v>
      </c>
      <c r="H28" s="139">
        <v>512121.91399056301</v>
      </c>
      <c r="I28" s="156">
        <v>441984.03757347498</v>
      </c>
      <c r="J28" s="281"/>
      <c r="K28" s="281"/>
    </row>
    <row r="29" spans="1:11" ht="36.950000000000003" customHeight="1">
      <c r="A29" s="147" t="s">
        <v>393</v>
      </c>
      <c r="B29" s="144" t="s">
        <v>768</v>
      </c>
      <c r="C29" s="131" t="s">
        <v>4</v>
      </c>
      <c r="D29" s="131" t="s">
        <v>217</v>
      </c>
      <c r="E29" s="131" t="s">
        <v>394</v>
      </c>
      <c r="F29" s="131" t="s">
        <v>394</v>
      </c>
      <c r="G29" s="139">
        <f>224504+2023.38</f>
        <v>226527.38</v>
      </c>
      <c r="H29" s="139">
        <f>248625+1845.32</f>
        <v>250470.32</v>
      </c>
      <c r="I29" s="156">
        <f>222177+883.79</f>
        <v>223060.79</v>
      </c>
      <c r="J29" s="281"/>
      <c r="K29" s="281"/>
    </row>
    <row r="30" spans="1:11" ht="36.950000000000003" customHeight="1">
      <c r="A30" s="147" t="s">
        <v>70</v>
      </c>
      <c r="B30" s="144" t="s">
        <v>769</v>
      </c>
      <c r="C30" s="131" t="s">
        <v>4</v>
      </c>
      <c r="D30" s="131" t="s">
        <v>217</v>
      </c>
      <c r="E30" s="131" t="s">
        <v>62</v>
      </c>
      <c r="F30" s="131" t="s">
        <v>394</v>
      </c>
      <c r="G30" s="139">
        <v>2023.38</v>
      </c>
      <c r="H30" s="139">
        <v>1845.32</v>
      </c>
      <c r="I30" s="156">
        <v>883.79</v>
      </c>
      <c r="J30" s="281"/>
      <c r="K30" s="281"/>
    </row>
    <row r="31" spans="1:11" ht="36.950000000000003" customHeight="1">
      <c r="A31" s="147"/>
      <c r="B31" s="144" t="s">
        <v>770</v>
      </c>
      <c r="C31" s="131"/>
      <c r="D31" s="131" t="s">
        <v>217</v>
      </c>
      <c r="E31" s="131" t="s">
        <v>62</v>
      </c>
      <c r="F31" s="131" t="s">
        <v>394</v>
      </c>
      <c r="G31" s="139">
        <f>G28-G29</f>
        <v>311088.48743599001</v>
      </c>
      <c r="H31" s="139">
        <f>H28-H29</f>
        <v>261651.59399056301</v>
      </c>
      <c r="I31" s="156">
        <f>I28-I29</f>
        <v>218923.24757347498</v>
      </c>
      <c r="J31" s="281"/>
      <c r="K31" s="281"/>
    </row>
    <row r="32" spans="1:11" ht="36.950000000000003" customHeight="1">
      <c r="A32" s="144" t="s">
        <v>68</v>
      </c>
      <c r="B32" s="144" t="s">
        <v>262</v>
      </c>
      <c r="C32" s="131" t="s">
        <v>4</v>
      </c>
      <c r="D32" s="131" t="s">
        <v>217</v>
      </c>
      <c r="E32" s="131" t="s">
        <v>24</v>
      </c>
      <c r="F32" s="131" t="s">
        <v>24</v>
      </c>
      <c r="G32" s="135">
        <f>+G29/G28</f>
        <v>0.42135545790409723</v>
      </c>
      <c r="H32" s="135">
        <f>+H29/H28</f>
        <v>0.48908338650904809</v>
      </c>
      <c r="I32" s="136">
        <v>0.505</v>
      </c>
      <c r="J32" s="281"/>
      <c r="K32" s="281"/>
    </row>
    <row r="33" spans="1:11" ht="36.950000000000003" customHeight="1">
      <c r="A33" s="162" t="s">
        <v>69</v>
      </c>
      <c r="B33" s="166" t="s">
        <v>263</v>
      </c>
      <c r="C33" s="131" t="s">
        <v>4</v>
      </c>
      <c r="D33" s="131" t="s">
        <v>217</v>
      </c>
      <c r="E33" s="131" t="s">
        <v>24</v>
      </c>
      <c r="F33" s="131" t="s">
        <v>24</v>
      </c>
      <c r="G33" s="135">
        <v>9.1000000000000004E-3</v>
      </c>
      <c r="H33" s="135">
        <v>7.4775848847932055E-3</v>
      </c>
      <c r="I33" s="136">
        <v>5.4145655042943993E-3</v>
      </c>
      <c r="J33" s="281"/>
      <c r="K33" s="281"/>
    </row>
    <row r="34" spans="1:11" ht="36.950000000000003" customHeight="1">
      <c r="A34" s="163" t="s">
        <v>471</v>
      </c>
      <c r="B34" s="167" t="s">
        <v>264</v>
      </c>
      <c r="C34" s="131" t="s">
        <v>4</v>
      </c>
      <c r="D34" s="131" t="s">
        <v>217</v>
      </c>
      <c r="E34" s="131" t="s">
        <v>62</v>
      </c>
      <c r="F34" s="131" t="s">
        <v>62</v>
      </c>
      <c r="G34" s="164">
        <v>94.10955808212357</v>
      </c>
      <c r="H34" s="165">
        <v>83.584645668008477</v>
      </c>
      <c r="I34" s="161">
        <v>80.519986643515722</v>
      </c>
      <c r="J34" s="281"/>
      <c r="K34" s="281"/>
    </row>
    <row r="35" spans="1:11" ht="36.950000000000003" customHeight="1">
      <c r="A35" s="162" t="s">
        <v>71</v>
      </c>
      <c r="B35" s="166" t="s">
        <v>265</v>
      </c>
      <c r="C35" s="131" t="s">
        <v>4</v>
      </c>
      <c r="D35" s="160" t="s">
        <v>217</v>
      </c>
      <c r="E35" s="131" t="s">
        <v>60</v>
      </c>
      <c r="F35" s="131" t="s">
        <v>257</v>
      </c>
      <c r="G35" s="139">
        <v>14481.095211775601</v>
      </c>
      <c r="H35" s="139">
        <v>14644.66872993992</v>
      </c>
      <c r="I35" s="156">
        <v>11632.594763935</v>
      </c>
      <c r="J35" s="281"/>
      <c r="K35" s="281"/>
    </row>
    <row r="36" spans="1:11" ht="36.950000000000003" customHeight="1">
      <c r="A36" s="147" t="s">
        <v>395</v>
      </c>
      <c r="B36" s="166" t="s">
        <v>398</v>
      </c>
      <c r="C36" s="160" t="s">
        <v>4</v>
      </c>
      <c r="D36" s="131" t="s">
        <v>217</v>
      </c>
      <c r="E36" s="131" t="s">
        <v>60</v>
      </c>
      <c r="F36" s="131" t="s">
        <v>257</v>
      </c>
      <c r="G36" s="139">
        <v>9002</v>
      </c>
      <c r="H36" s="139">
        <v>8432</v>
      </c>
      <c r="I36" s="156">
        <v>5223.68</v>
      </c>
      <c r="J36" s="281"/>
      <c r="K36" s="281"/>
    </row>
    <row r="37" spans="1:11" ht="36.950000000000003" customHeight="1">
      <c r="A37" s="147" t="s">
        <v>72</v>
      </c>
      <c r="B37" s="144" t="s">
        <v>266</v>
      </c>
      <c r="C37" s="131" t="s">
        <v>4</v>
      </c>
      <c r="D37" s="131" t="s">
        <v>217</v>
      </c>
      <c r="E37" s="131" t="s">
        <v>24</v>
      </c>
      <c r="F37" s="131" t="s">
        <v>24</v>
      </c>
      <c r="G37" s="132">
        <v>0.6216220941666295</v>
      </c>
      <c r="H37" s="132">
        <v>0.57599010926285821</v>
      </c>
      <c r="I37" s="133">
        <v>0.44905</v>
      </c>
      <c r="J37" s="281"/>
      <c r="K37" s="281"/>
    </row>
    <row r="38" spans="1:11" ht="36.950000000000003" customHeight="1">
      <c r="A38" s="144" t="s">
        <v>472</v>
      </c>
      <c r="B38" s="144" t="s">
        <v>556</v>
      </c>
      <c r="C38" s="131" t="s">
        <v>4</v>
      </c>
      <c r="D38" s="131" t="s">
        <v>217</v>
      </c>
      <c r="E38" s="131" t="s">
        <v>18</v>
      </c>
      <c r="F38" s="131" t="s">
        <v>221</v>
      </c>
      <c r="G38" s="132" t="s">
        <v>40</v>
      </c>
      <c r="H38" s="139">
        <v>30000</v>
      </c>
      <c r="I38" s="156">
        <v>47615</v>
      </c>
      <c r="J38" s="281"/>
      <c r="K38" s="281"/>
    </row>
    <row r="39" spans="1:11" ht="36.950000000000003" customHeight="1">
      <c r="A39" s="144" t="s">
        <v>473</v>
      </c>
      <c r="B39" s="144" t="s">
        <v>557</v>
      </c>
      <c r="C39" s="131" t="s">
        <v>4</v>
      </c>
      <c r="D39" s="131" t="s">
        <v>217</v>
      </c>
      <c r="E39" s="131" t="s">
        <v>724</v>
      </c>
      <c r="F39" s="131" t="s">
        <v>725</v>
      </c>
      <c r="G39" s="132" t="s">
        <v>40</v>
      </c>
      <c r="H39" s="134" t="s">
        <v>40</v>
      </c>
      <c r="I39" s="169">
        <v>3.6</v>
      </c>
      <c r="J39" s="283" t="s">
        <v>726</v>
      </c>
      <c r="K39" s="283" t="s">
        <v>727</v>
      </c>
    </row>
    <row r="40" spans="1:11" ht="36.950000000000003" customHeight="1">
      <c r="A40" s="144" t="s">
        <v>473</v>
      </c>
      <c r="B40" s="144" t="s">
        <v>557</v>
      </c>
      <c r="C40" s="131" t="s">
        <v>4</v>
      </c>
      <c r="D40" s="131" t="s">
        <v>217</v>
      </c>
      <c r="E40" s="168" t="s">
        <v>558</v>
      </c>
      <c r="F40" s="168" t="s">
        <v>559</v>
      </c>
      <c r="G40" s="134" t="s">
        <v>40</v>
      </c>
      <c r="H40" s="134" t="s">
        <v>40</v>
      </c>
      <c r="I40" s="156">
        <v>6000000</v>
      </c>
      <c r="J40" s="281"/>
      <c r="K40" s="281"/>
    </row>
    <row r="41" spans="1:11" ht="36.950000000000003" customHeight="1">
      <c r="A41" s="166" t="s">
        <v>73</v>
      </c>
      <c r="B41" s="144" t="s">
        <v>267</v>
      </c>
      <c r="C41" s="131" t="s">
        <v>4</v>
      </c>
      <c r="D41" s="131" t="s">
        <v>217</v>
      </c>
      <c r="E41" s="131" t="s">
        <v>18</v>
      </c>
      <c r="F41" s="131" t="s">
        <v>74</v>
      </c>
      <c r="G41" s="139">
        <v>526.36481885021192</v>
      </c>
      <c r="H41" s="139">
        <v>423.3293288764562</v>
      </c>
      <c r="I41" s="156">
        <v>272.23107251078159</v>
      </c>
      <c r="J41" s="281"/>
      <c r="K41" s="281"/>
    </row>
    <row r="42" spans="1:11" ht="36.950000000000003" customHeight="1">
      <c r="A42" s="172" t="s">
        <v>75</v>
      </c>
      <c r="B42" s="170" t="s">
        <v>268</v>
      </c>
      <c r="C42" s="125" t="s">
        <v>4</v>
      </c>
      <c r="D42" s="125" t="s">
        <v>217</v>
      </c>
      <c r="E42" s="125" t="s">
        <v>18</v>
      </c>
      <c r="F42" s="125" t="s">
        <v>74</v>
      </c>
      <c r="G42" s="171">
        <v>296.12102211244928</v>
      </c>
      <c r="H42" s="171">
        <v>238.45945394311937</v>
      </c>
      <c r="I42" s="173">
        <v>140.71951555737255</v>
      </c>
      <c r="J42" s="281"/>
      <c r="K42" s="281"/>
    </row>
    <row r="43" spans="1:11" ht="36.950000000000003" customHeight="1">
      <c r="A43" s="172" t="s">
        <v>76</v>
      </c>
      <c r="B43" s="170" t="s">
        <v>269</v>
      </c>
      <c r="C43" s="125" t="s">
        <v>4</v>
      </c>
      <c r="D43" s="125" t="s">
        <v>217</v>
      </c>
      <c r="E43" s="125" t="s">
        <v>560</v>
      </c>
      <c r="F43" s="125" t="s">
        <v>74</v>
      </c>
      <c r="G43" s="171">
        <v>51.130172358454431</v>
      </c>
      <c r="H43" s="171">
        <v>60.450155549905048</v>
      </c>
      <c r="I43" s="173">
        <v>23.246356549694276</v>
      </c>
      <c r="J43" s="281"/>
      <c r="K43" s="281"/>
    </row>
    <row r="44" spans="1:11" ht="36.950000000000003" customHeight="1">
      <c r="A44" s="172" t="s">
        <v>77</v>
      </c>
      <c r="B44" s="170" t="s">
        <v>270</v>
      </c>
      <c r="C44" s="125" t="s">
        <v>4</v>
      </c>
      <c r="D44" s="125" t="s">
        <v>217</v>
      </c>
      <c r="E44" s="125" t="s">
        <v>74</v>
      </c>
      <c r="F44" s="125" t="s">
        <v>74</v>
      </c>
      <c r="G44" s="171">
        <v>179.11362437930819</v>
      </c>
      <c r="H44" s="171">
        <v>124.41971938343181</v>
      </c>
      <c r="I44" s="173">
        <v>108.26520040371474</v>
      </c>
      <c r="J44" s="281"/>
      <c r="K44" s="281"/>
    </row>
    <row r="45" spans="1:11" ht="36.950000000000003" customHeight="1">
      <c r="A45" s="144" t="s">
        <v>78</v>
      </c>
      <c r="B45" s="144" t="s">
        <v>271</v>
      </c>
      <c r="C45" s="131" t="s">
        <v>4</v>
      </c>
      <c r="D45" s="131" t="s">
        <v>217</v>
      </c>
      <c r="E45" s="131" t="s">
        <v>74</v>
      </c>
      <c r="F45" s="131" t="s">
        <v>74</v>
      </c>
      <c r="G45" s="139">
        <v>3737.0328843540792</v>
      </c>
      <c r="H45" s="139">
        <v>3052.1946728109074</v>
      </c>
      <c r="I45" s="156">
        <v>2012.3650907871859</v>
      </c>
      <c r="J45" s="281"/>
      <c r="K45" s="281"/>
    </row>
    <row r="46" spans="1:11" ht="36.950000000000003" customHeight="1">
      <c r="A46" s="144" t="s">
        <v>728</v>
      </c>
      <c r="B46" s="144" t="s">
        <v>729</v>
      </c>
      <c r="C46" s="131" t="s">
        <v>4</v>
      </c>
      <c r="D46" s="131" t="s">
        <v>217</v>
      </c>
      <c r="E46" s="131" t="s">
        <v>555</v>
      </c>
      <c r="F46" s="131" t="s">
        <v>555</v>
      </c>
      <c r="G46" s="139">
        <v>82291.63117096512</v>
      </c>
      <c r="H46" s="139">
        <v>90500.435007819207</v>
      </c>
      <c r="I46" s="156">
        <v>58158.797398414943</v>
      </c>
      <c r="J46" s="283" t="s">
        <v>730</v>
      </c>
      <c r="K46" s="283" t="s">
        <v>731</v>
      </c>
    </row>
    <row r="47" spans="1:11" ht="36.950000000000003" customHeight="1">
      <c r="A47" s="144" t="s">
        <v>565</v>
      </c>
      <c r="B47" s="144" t="s">
        <v>566</v>
      </c>
      <c r="C47" s="131" t="s">
        <v>4</v>
      </c>
      <c r="D47" s="131" t="s">
        <v>217</v>
      </c>
      <c r="E47" s="131" t="s">
        <v>555</v>
      </c>
      <c r="F47" s="131" t="s">
        <v>555</v>
      </c>
      <c r="G47" s="139">
        <v>82291.63117096512</v>
      </c>
      <c r="H47" s="139">
        <v>73470</v>
      </c>
      <c r="I47" s="156">
        <v>49482</v>
      </c>
      <c r="J47" s="281"/>
      <c r="K47" s="281"/>
    </row>
    <row r="48" spans="1:11" ht="36.950000000000003" customHeight="1">
      <c r="A48" s="144" t="s">
        <v>732</v>
      </c>
      <c r="B48" s="144" t="s">
        <v>733</v>
      </c>
      <c r="C48" s="131" t="s">
        <v>4</v>
      </c>
      <c r="D48" s="131" t="s">
        <v>217</v>
      </c>
      <c r="E48" s="125" t="s">
        <v>60</v>
      </c>
      <c r="F48" s="131" t="s">
        <v>257</v>
      </c>
      <c r="G48" s="139">
        <v>10797</v>
      </c>
      <c r="H48" s="139">
        <v>8978</v>
      </c>
      <c r="I48" s="156">
        <v>6505.753277032909</v>
      </c>
      <c r="J48" s="283" t="s">
        <v>737</v>
      </c>
      <c r="K48" s="283" t="s">
        <v>738</v>
      </c>
    </row>
    <row r="49" spans="1:11" ht="36.950000000000003" customHeight="1">
      <c r="A49" s="144" t="s">
        <v>79</v>
      </c>
      <c r="B49" s="144" t="s">
        <v>272</v>
      </c>
      <c r="C49" s="131" t="s">
        <v>4</v>
      </c>
      <c r="D49" s="131" t="s">
        <v>217</v>
      </c>
      <c r="E49" s="131" t="s">
        <v>24</v>
      </c>
      <c r="F49" s="131" t="s">
        <v>24</v>
      </c>
      <c r="G49" s="132">
        <v>0.4219</v>
      </c>
      <c r="H49" s="132">
        <v>0.44</v>
      </c>
      <c r="I49" s="133">
        <v>0.41</v>
      </c>
      <c r="J49" s="281"/>
      <c r="K49" s="281"/>
    </row>
    <row r="50" spans="1:11" ht="36.950000000000003" customHeight="1">
      <c r="A50" s="144" t="s">
        <v>80</v>
      </c>
      <c r="B50" s="144" t="s">
        <v>273</v>
      </c>
      <c r="C50" s="131" t="s">
        <v>4</v>
      </c>
      <c r="D50" s="131" t="s">
        <v>217</v>
      </c>
      <c r="E50" s="131" t="s">
        <v>561</v>
      </c>
      <c r="F50" s="131" t="s">
        <v>562</v>
      </c>
      <c r="G50" s="139">
        <v>302108</v>
      </c>
      <c r="H50" s="139">
        <v>298517</v>
      </c>
      <c r="I50" s="156">
        <v>221691</v>
      </c>
      <c r="J50" s="281"/>
      <c r="K50" s="281"/>
    </row>
    <row r="51" spans="1:11" ht="36.950000000000003" customHeight="1">
      <c r="A51" s="151" t="s">
        <v>81</v>
      </c>
      <c r="B51" s="151" t="s">
        <v>274</v>
      </c>
      <c r="C51" s="131" t="s">
        <v>4</v>
      </c>
      <c r="D51" s="131" t="s">
        <v>217</v>
      </c>
      <c r="E51" s="168" t="s">
        <v>563</v>
      </c>
      <c r="F51" s="168" t="s">
        <v>564</v>
      </c>
      <c r="G51" s="158">
        <v>2.12</v>
      </c>
      <c r="H51" s="174">
        <v>2.12</v>
      </c>
      <c r="I51" s="175">
        <v>1.65</v>
      </c>
      <c r="J51" s="281"/>
      <c r="K51" s="281"/>
    </row>
    <row r="52" spans="1:11" ht="36.950000000000003" customHeight="1">
      <c r="A52" s="144" t="s">
        <v>734</v>
      </c>
      <c r="B52" s="144" t="s">
        <v>734</v>
      </c>
      <c r="C52" s="131" t="s">
        <v>4</v>
      </c>
      <c r="D52" s="131" t="s">
        <v>217</v>
      </c>
      <c r="E52" s="131" t="s">
        <v>401</v>
      </c>
      <c r="F52" s="131" t="s">
        <v>401</v>
      </c>
      <c r="G52" s="139">
        <v>27938</v>
      </c>
      <c r="H52" s="139">
        <v>26722</v>
      </c>
      <c r="I52" s="156">
        <v>23195</v>
      </c>
      <c r="J52" s="283" t="s">
        <v>750</v>
      </c>
      <c r="K52" s="283" t="s">
        <v>751</v>
      </c>
    </row>
    <row r="53" spans="1:11" ht="36.950000000000003" customHeight="1">
      <c r="A53" s="144" t="s">
        <v>735</v>
      </c>
      <c r="B53" s="144" t="s">
        <v>735</v>
      </c>
      <c r="C53" s="131" t="s">
        <v>4</v>
      </c>
      <c r="D53" s="131" t="s">
        <v>217</v>
      </c>
      <c r="E53" s="131" t="s">
        <v>401</v>
      </c>
      <c r="F53" s="131" t="s">
        <v>401</v>
      </c>
      <c r="G53" s="139">
        <v>151548</v>
      </c>
      <c r="H53" s="139">
        <v>142294</v>
      </c>
      <c r="I53" s="156">
        <v>116642</v>
      </c>
      <c r="J53" s="283" t="s">
        <v>753</v>
      </c>
      <c r="K53" s="283" t="s">
        <v>752</v>
      </c>
    </row>
    <row r="54" spans="1:11" ht="36.950000000000003" customHeight="1" thickBot="1">
      <c r="A54" s="183" t="s">
        <v>736</v>
      </c>
      <c r="B54" s="183" t="s">
        <v>736</v>
      </c>
      <c r="C54" s="184" t="s">
        <v>4</v>
      </c>
      <c r="D54" s="184" t="s">
        <v>217</v>
      </c>
      <c r="E54" s="249" t="s">
        <v>401</v>
      </c>
      <c r="F54" s="249" t="s">
        <v>401</v>
      </c>
      <c r="G54" s="185">
        <v>123322</v>
      </c>
      <c r="H54" s="185">
        <v>129501</v>
      </c>
      <c r="I54" s="250">
        <v>81854</v>
      </c>
      <c r="J54" s="284" t="s">
        <v>754</v>
      </c>
      <c r="K54" s="284" t="s">
        <v>755</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2683D-D6E0-447B-B198-54658C0807F6}">
  <dimension ref="A1:K14"/>
  <sheetViews>
    <sheetView topLeftCell="B1" workbookViewId="0">
      <selection activeCell="B2" sqref="B2"/>
    </sheetView>
  </sheetViews>
  <sheetFormatPr baseColWidth="10" defaultRowHeight="15"/>
  <cols>
    <col min="1" max="1" width="67.7109375" hidden="1" customWidth="1"/>
    <col min="2" max="2" width="67.7109375" customWidth="1"/>
    <col min="3" max="3" width="15.7109375" hidden="1" customWidth="1"/>
    <col min="4" max="4" width="15.7109375" customWidth="1"/>
    <col min="5" max="5" width="15.7109375" hidden="1" customWidth="1"/>
    <col min="6" max="6" width="15.7109375" customWidth="1"/>
    <col min="7" max="9" width="20.7109375" customWidth="1"/>
    <col min="10" max="10" width="67.7109375" hidden="1" customWidth="1"/>
    <col min="11" max="11" width="67.7109375" customWidth="1"/>
  </cols>
  <sheetData>
    <row r="1" spans="1:11" ht="39.950000000000003" customHeight="1">
      <c r="A1" s="80" t="s">
        <v>0</v>
      </c>
      <c r="B1" s="80" t="s">
        <v>213</v>
      </c>
      <c r="C1" s="80" t="s">
        <v>1</v>
      </c>
      <c r="D1" s="80" t="s">
        <v>214</v>
      </c>
      <c r="E1" s="80" t="s">
        <v>2</v>
      </c>
      <c r="F1" s="80" t="s">
        <v>215</v>
      </c>
      <c r="G1" s="80">
        <v>2018</v>
      </c>
      <c r="H1" s="80">
        <v>2019</v>
      </c>
      <c r="I1" s="80">
        <v>2020</v>
      </c>
      <c r="J1" s="80" t="s">
        <v>686</v>
      </c>
      <c r="K1" s="80" t="s">
        <v>687</v>
      </c>
    </row>
    <row r="2" spans="1:11" ht="39.950000000000003" customHeight="1">
      <c r="A2" s="116" t="s">
        <v>567</v>
      </c>
      <c r="B2" s="116" t="s">
        <v>568</v>
      </c>
      <c r="C2" s="117"/>
      <c r="D2" s="117"/>
      <c r="E2" s="117"/>
      <c r="F2" s="117"/>
      <c r="G2" s="117"/>
      <c r="H2" s="117"/>
      <c r="I2" s="117"/>
      <c r="J2" s="276"/>
      <c r="K2" s="276"/>
    </row>
    <row r="3" spans="1:11" ht="36.950000000000003" customHeight="1">
      <c r="A3" s="144" t="s">
        <v>45</v>
      </c>
      <c r="B3" s="144" t="s">
        <v>569</v>
      </c>
      <c r="C3" s="131" t="s">
        <v>31</v>
      </c>
      <c r="D3" s="131" t="s">
        <v>233</v>
      </c>
      <c r="E3" s="131" t="s">
        <v>18</v>
      </c>
      <c r="F3" s="168" t="s">
        <v>221</v>
      </c>
      <c r="G3" s="139">
        <v>19</v>
      </c>
      <c r="H3" s="140">
        <v>19</v>
      </c>
      <c r="I3" s="179">
        <v>18</v>
      </c>
      <c r="J3" s="285"/>
      <c r="K3" s="285"/>
    </row>
    <row r="4" spans="1:11" ht="36.950000000000003" customHeight="1">
      <c r="A4" s="144" t="s">
        <v>46</v>
      </c>
      <c r="B4" s="144" t="s">
        <v>570</v>
      </c>
      <c r="C4" s="131" t="s">
        <v>31</v>
      </c>
      <c r="D4" s="131" t="s">
        <v>233</v>
      </c>
      <c r="E4" s="131" t="s">
        <v>47</v>
      </c>
      <c r="F4" s="131" t="s">
        <v>47</v>
      </c>
      <c r="G4" s="145">
        <v>3.8</v>
      </c>
      <c r="H4" s="146">
        <v>4.0999999999999996</v>
      </c>
      <c r="I4" s="180">
        <v>4</v>
      </c>
      <c r="J4" s="285"/>
      <c r="K4" s="285"/>
    </row>
    <row r="5" spans="1:11" ht="36.950000000000003" customHeight="1">
      <c r="A5" s="124" t="s">
        <v>48</v>
      </c>
      <c r="B5" s="124" t="s">
        <v>588</v>
      </c>
      <c r="C5" s="125" t="s">
        <v>31</v>
      </c>
      <c r="D5" s="125" t="s">
        <v>233</v>
      </c>
      <c r="E5" s="125" t="s">
        <v>18</v>
      </c>
      <c r="F5" s="131" t="s">
        <v>221</v>
      </c>
      <c r="G5" s="171">
        <v>150000</v>
      </c>
      <c r="H5" s="177">
        <v>150000</v>
      </c>
      <c r="I5" s="181" t="s">
        <v>19</v>
      </c>
      <c r="J5" s="285"/>
      <c r="K5" s="285"/>
    </row>
    <row r="6" spans="1:11" ht="36.950000000000003" customHeight="1">
      <c r="A6" s="144" t="s">
        <v>154</v>
      </c>
      <c r="B6" s="144" t="s">
        <v>571</v>
      </c>
      <c r="C6" s="131" t="s">
        <v>31</v>
      </c>
      <c r="D6" s="131" t="s">
        <v>233</v>
      </c>
      <c r="E6" s="131" t="s">
        <v>18</v>
      </c>
      <c r="F6" s="131" t="s">
        <v>221</v>
      </c>
      <c r="G6" s="127">
        <v>13338</v>
      </c>
      <c r="H6" s="140">
        <v>13505</v>
      </c>
      <c r="I6" s="179">
        <v>13048</v>
      </c>
      <c r="J6" s="285"/>
      <c r="K6" s="285"/>
    </row>
    <row r="7" spans="1:11" ht="36.950000000000003" customHeight="1">
      <c r="A7" s="144" t="s">
        <v>466</v>
      </c>
      <c r="B7" s="144" t="s">
        <v>572</v>
      </c>
      <c r="C7" s="131" t="s">
        <v>31</v>
      </c>
      <c r="D7" s="131" t="s">
        <v>233</v>
      </c>
      <c r="E7" s="131" t="s">
        <v>24</v>
      </c>
      <c r="F7" s="131" t="s">
        <v>24</v>
      </c>
      <c r="G7" s="128">
        <v>46</v>
      </c>
      <c r="H7" s="146">
        <v>46.1</v>
      </c>
      <c r="I7" s="180">
        <v>45.5</v>
      </c>
      <c r="J7" s="285"/>
      <c r="K7" s="285"/>
    </row>
    <row r="8" spans="1:11" ht="36.950000000000003" customHeight="1">
      <c r="A8" s="144" t="s">
        <v>467</v>
      </c>
      <c r="B8" s="144" t="s">
        <v>573</v>
      </c>
      <c r="C8" s="131" t="s">
        <v>31</v>
      </c>
      <c r="D8" s="131" t="s">
        <v>233</v>
      </c>
      <c r="E8" s="131" t="s">
        <v>24</v>
      </c>
      <c r="F8" s="131" t="s">
        <v>24</v>
      </c>
      <c r="G8" s="128">
        <v>24.8</v>
      </c>
      <c r="H8" s="146">
        <v>35.4</v>
      </c>
      <c r="I8" s="180">
        <v>28.8</v>
      </c>
      <c r="J8" s="285"/>
      <c r="K8" s="285"/>
    </row>
    <row r="9" spans="1:11" ht="36.950000000000003" customHeight="1">
      <c r="A9" s="151" t="s">
        <v>579</v>
      </c>
      <c r="B9" s="151" t="s">
        <v>580</v>
      </c>
      <c r="C9" s="131"/>
      <c r="D9" s="131"/>
      <c r="E9" s="131"/>
      <c r="F9" s="176"/>
      <c r="G9" s="128"/>
      <c r="H9" s="146"/>
      <c r="I9" s="180"/>
      <c r="J9" s="285"/>
      <c r="K9" s="285"/>
    </row>
    <row r="10" spans="1:11" ht="36.950000000000003" customHeight="1">
      <c r="A10" s="124" t="s">
        <v>575</v>
      </c>
      <c r="B10" s="124" t="s">
        <v>577</v>
      </c>
      <c r="C10" s="125" t="s">
        <v>31</v>
      </c>
      <c r="D10" s="125" t="s">
        <v>233</v>
      </c>
      <c r="E10" s="125" t="s">
        <v>27</v>
      </c>
      <c r="F10" s="125" t="s">
        <v>230</v>
      </c>
      <c r="G10" s="296">
        <v>8506</v>
      </c>
      <c r="H10" s="177">
        <v>9033</v>
      </c>
      <c r="I10" s="181">
        <v>10900</v>
      </c>
      <c r="J10" s="285"/>
      <c r="K10" s="285"/>
    </row>
    <row r="11" spans="1:11" ht="36.950000000000003" customHeight="1">
      <c r="A11" s="124" t="s">
        <v>576</v>
      </c>
      <c r="B11" s="124" t="s">
        <v>578</v>
      </c>
      <c r="C11" s="125" t="s">
        <v>31</v>
      </c>
      <c r="D11" s="125" t="s">
        <v>233</v>
      </c>
      <c r="E11" s="125" t="s">
        <v>27</v>
      </c>
      <c r="F11" s="125" t="s">
        <v>230</v>
      </c>
      <c r="G11" s="296">
        <v>1239</v>
      </c>
      <c r="H11" s="177">
        <v>1679</v>
      </c>
      <c r="I11" s="181">
        <v>1819</v>
      </c>
      <c r="J11" s="285"/>
      <c r="K11" s="285"/>
    </row>
    <row r="12" spans="1:11" ht="36.950000000000003" customHeight="1">
      <c r="A12" s="151" t="s">
        <v>582</v>
      </c>
      <c r="B12" s="151" t="s">
        <v>581</v>
      </c>
      <c r="C12" s="131"/>
      <c r="D12" s="131"/>
      <c r="E12" s="131"/>
      <c r="F12" s="176"/>
      <c r="G12" s="127"/>
      <c r="H12" s="140"/>
      <c r="I12" s="179"/>
      <c r="J12" s="285"/>
      <c r="K12" s="285"/>
    </row>
    <row r="13" spans="1:11" ht="36.950000000000003" customHeight="1">
      <c r="A13" s="144" t="s">
        <v>584</v>
      </c>
      <c r="B13" s="144" t="s">
        <v>583</v>
      </c>
      <c r="C13" s="131" t="s">
        <v>31</v>
      </c>
      <c r="D13" s="131" t="s">
        <v>233</v>
      </c>
      <c r="E13" s="131" t="s">
        <v>27</v>
      </c>
      <c r="F13" s="131" t="s">
        <v>230</v>
      </c>
      <c r="G13" s="127" t="s">
        <v>587</v>
      </c>
      <c r="H13" s="178" t="s">
        <v>585</v>
      </c>
      <c r="I13" s="182" t="s">
        <v>586</v>
      </c>
      <c r="J13" s="285"/>
      <c r="K13" s="285"/>
    </row>
    <row r="14" spans="1:11" ht="36.950000000000003" customHeight="1" thickBot="1">
      <c r="A14" s="183" t="s">
        <v>155</v>
      </c>
      <c r="B14" s="183" t="s">
        <v>574</v>
      </c>
      <c r="C14" s="184" t="s">
        <v>31</v>
      </c>
      <c r="D14" s="184" t="s">
        <v>233</v>
      </c>
      <c r="E14" s="184" t="s">
        <v>18</v>
      </c>
      <c r="F14" s="184" t="s">
        <v>221</v>
      </c>
      <c r="G14" s="185">
        <v>300000</v>
      </c>
      <c r="H14" s="185">
        <v>1400000</v>
      </c>
      <c r="I14" s="186">
        <v>2100000</v>
      </c>
      <c r="J14" s="286"/>
      <c r="K14" s="286"/>
    </row>
  </sheetData>
  <pageMargins left="0.7" right="0.7" top="0.75" bottom="0.75" header="0.3" footer="0.3"/>
  <pageSetup paperSize="9" orientation="portrait" r:id="rId1"/>
  <ignoredErrors>
    <ignoredError sqref="H13:I1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1</vt:lpstr>
      <vt:lpstr>2</vt:lpstr>
      <vt:lpstr>3</vt:lpstr>
      <vt:lpstr>4</vt:lpstr>
      <vt:lpstr>5</vt:lpstr>
      <vt:lpstr>6</vt:lpstr>
      <vt:lpstr>7</vt:lpstr>
      <vt:lpstr>8</vt:lpstr>
      <vt:lpstr>9</vt:lpstr>
      <vt:lpstr>10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THIERRY BOISGARD (A156659)</dc:creator>
  <cp:lastModifiedBy>THIERRY BOISGARD (A156659)</cp:lastModifiedBy>
  <cp:lastPrinted>2019-03-12T10:26:49Z</cp:lastPrinted>
  <dcterms:created xsi:type="dcterms:W3CDTF">2019-03-08T11:24:27Z</dcterms:created>
  <dcterms:modified xsi:type="dcterms:W3CDTF">2021-07-09T16:02:44Z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401b303-ecb1-4a9d-936a-70858c2d9a3e_Enabled">
    <vt:lpwstr>true</vt:lpwstr>
  </property>
  <property fmtid="{D5CDD505-2E9C-101B-9397-08002B2CF9AE}" pid="3" name="MSIP_Label_a401b303-ecb1-4a9d-936a-70858c2d9a3e_SetDate">
    <vt:lpwstr>2021-03-18T16:52:00Z</vt:lpwstr>
  </property>
  <property fmtid="{D5CDD505-2E9C-101B-9397-08002B2CF9AE}" pid="4" name="MSIP_Label_a401b303-ecb1-4a9d-936a-70858c2d9a3e_Method">
    <vt:lpwstr>Privileged</vt:lpwstr>
  </property>
  <property fmtid="{D5CDD505-2E9C-101B-9397-08002B2CF9AE}" pid="5" name="MSIP_Label_a401b303-ecb1-4a9d-936a-70858c2d9a3e_Name">
    <vt:lpwstr>a401b303-ecb1-4a9d-936a-70858c2d9a3e</vt:lpwstr>
  </property>
  <property fmtid="{D5CDD505-2E9C-101B-9397-08002B2CF9AE}" pid="6" name="MSIP_Label_a401b303-ecb1-4a9d-936a-70858c2d9a3e_SiteId">
    <vt:lpwstr>c9a7d621-4bc4-4407-b730-f428e656aa9e</vt:lpwstr>
  </property>
  <property fmtid="{D5CDD505-2E9C-101B-9397-08002B2CF9AE}" pid="7" name="MSIP_Label_a401b303-ecb1-4a9d-936a-70858c2d9a3e_ActionId">
    <vt:lpwstr>2c819cb8-e5a0-431a-80a8-7d332e141361</vt:lpwstr>
  </property>
  <property fmtid="{D5CDD505-2E9C-101B-9397-08002B2CF9AE}" pid="8" name="MSIP_Label_a401b303-ecb1-4a9d-936a-70858c2d9a3e_ContentBits">
    <vt:lpwstr>0</vt:lpwstr>
  </property>
</Properties>
</file>