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10-31\"/>
    </mc:Choice>
  </mc:AlternateContent>
  <xr:revisionPtr revIDLastSave="0" documentId="13_ncr:1_{93C67632-0FEB-4F42-80F9-C5972F1D576E}" xr6:coauthVersionLast="47" xr6:coauthVersionMax="47" xr10:uidLastSave="{00000000-0000-0000-0000-000000000000}"/>
  <bookViews>
    <workbookView xWindow="20370" yWindow="-7605"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G21" i="9"/>
  <c r="G26" i="9" s="1"/>
  <c r="G24" i="9" s="1"/>
  <c r="F21" i="9"/>
  <c r="F26" i="9" s="1"/>
  <c r="F24" i="9" s="1"/>
  <c r="E21" i="9"/>
  <c r="E26" i="9" s="1"/>
  <c r="E24" i="9" s="1"/>
  <c r="D21" i="9"/>
  <c r="D26" i="9" s="1"/>
  <c r="D24" i="9" s="1"/>
  <c r="G13" i="9"/>
  <c r="F13" i="9"/>
  <c r="E13" i="9"/>
  <c r="D13" i="9"/>
  <c r="G12" i="9"/>
  <c r="F12" i="9"/>
  <c r="E12" i="9"/>
  <c r="D12" i="9"/>
  <c r="G10" i="9"/>
  <c r="G30" i="9" s="1"/>
  <c r="E10" i="9"/>
  <c r="E30" i="9" s="1"/>
  <c r="D10" i="9"/>
  <c r="F10" i="9" s="1"/>
  <c r="F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5" i="7"/>
  <c r="D84" i="7"/>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C626" i="4"/>
  <c r="F622" i="4" s="1"/>
  <c r="F626" i="4" s="1"/>
  <c r="F625" i="4"/>
  <c r="F624" i="4"/>
  <c r="F623" i="4"/>
  <c r="G622" i="4"/>
  <c r="D619" i="4"/>
  <c r="G615" i="4" s="1"/>
  <c r="C619" i="4"/>
  <c r="F617" i="4" s="1"/>
  <c r="G617" i="4"/>
  <c r="F616" i="4"/>
  <c r="G613" i="4"/>
  <c r="G611" i="4"/>
  <c r="F611" i="4"/>
  <c r="G609" i="4"/>
  <c r="D604" i="4"/>
  <c r="C604" i="4"/>
  <c r="F603" i="4" s="1"/>
  <c r="G602" i="4"/>
  <c r="F601" i="4"/>
  <c r="G600" i="4"/>
  <c r="F600" i="4"/>
  <c r="G598" i="4"/>
  <c r="F597" i="4"/>
  <c r="G596" i="4"/>
  <c r="F596" i="4"/>
  <c r="G594" i="4"/>
  <c r="F593" i="4"/>
  <c r="G592" i="4"/>
  <c r="F592" i="4"/>
  <c r="G590" i="4"/>
  <c r="F590" i="4"/>
  <c r="F589" i="4"/>
  <c r="G588" i="4"/>
  <c r="F588" i="4"/>
  <c r="F587" i="4"/>
  <c r="G586" i="4"/>
  <c r="D581" i="4"/>
  <c r="G577" i="4" s="1"/>
  <c r="C581" i="4"/>
  <c r="F579" i="4" s="1"/>
  <c r="G579" i="4"/>
  <c r="F578" i="4"/>
  <c r="G575" i="4"/>
  <c r="G573" i="4"/>
  <c r="F573" i="4"/>
  <c r="G571" i="4"/>
  <c r="F570" i="4"/>
  <c r="G567" i="4"/>
  <c r="G565" i="4"/>
  <c r="F565" i="4"/>
  <c r="G563" i="4"/>
  <c r="F530" i="4"/>
  <c r="F529" i="4"/>
  <c r="G527" i="4"/>
  <c r="F526" i="4"/>
  <c r="F525" i="4"/>
  <c r="D524" i="4"/>
  <c r="C524" i="4"/>
  <c r="F528" i="4" s="1"/>
  <c r="F523" i="4"/>
  <c r="F522" i="4"/>
  <c r="F521" i="4"/>
  <c r="G520" i="4"/>
  <c r="F519" i="4"/>
  <c r="F518" i="4"/>
  <c r="G516" i="4"/>
  <c r="F516" i="4"/>
  <c r="F508" i="4"/>
  <c r="F507" i="4"/>
  <c r="G505" i="4"/>
  <c r="F504" i="4"/>
  <c r="F503" i="4"/>
  <c r="D502" i="4"/>
  <c r="C502" i="4"/>
  <c r="F506" i="4" s="1"/>
  <c r="F501" i="4"/>
  <c r="F500" i="4"/>
  <c r="F499" i="4"/>
  <c r="G498" i="4"/>
  <c r="F497" i="4"/>
  <c r="F496" i="4"/>
  <c r="G494" i="4"/>
  <c r="F494" i="4"/>
  <c r="D489" i="4"/>
  <c r="C489" i="4"/>
  <c r="F488" i="4" s="1"/>
  <c r="G487" i="4"/>
  <c r="F486" i="4"/>
  <c r="G485" i="4"/>
  <c r="F485" i="4"/>
  <c r="G483" i="4"/>
  <c r="F482" i="4"/>
  <c r="G481" i="4"/>
  <c r="F481" i="4"/>
  <c r="G479" i="4"/>
  <c r="F478" i="4"/>
  <c r="G477" i="4"/>
  <c r="F477" i="4"/>
  <c r="G475" i="4"/>
  <c r="F474" i="4"/>
  <c r="G473" i="4"/>
  <c r="F473" i="4"/>
  <c r="G471" i="4"/>
  <c r="F470" i="4"/>
  <c r="G469" i="4"/>
  <c r="F469" i="4"/>
  <c r="G467" i="4"/>
  <c r="F466" i="4"/>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G356" i="4" s="1"/>
  <c r="C360" i="4"/>
  <c r="F359" i="4"/>
  <c r="F358" i="4"/>
  <c r="F357" i="4"/>
  <c r="F356" i="4"/>
  <c r="F360" i="4" s="1"/>
  <c r="D353" i="4"/>
  <c r="C353" i="4"/>
  <c r="F352" i="4" s="1"/>
  <c r="G351" i="4"/>
  <c r="F350" i="4"/>
  <c r="G349" i="4"/>
  <c r="F349" i="4"/>
  <c r="G347" i="4"/>
  <c r="F346" i="4"/>
  <c r="D343" i="4"/>
  <c r="C343" i="4"/>
  <c r="F342" i="4" s="1"/>
  <c r="G342" i="4"/>
  <c r="G341" i="4"/>
  <c r="F341" i="4"/>
  <c r="G340" i="4"/>
  <c r="G339" i="4"/>
  <c r="F339" i="4"/>
  <c r="G338" i="4"/>
  <c r="G337" i="4"/>
  <c r="F337" i="4"/>
  <c r="G336" i="4"/>
  <c r="G335" i="4"/>
  <c r="F335" i="4"/>
  <c r="G334" i="4"/>
  <c r="G343" i="4" s="1"/>
  <c r="G333" i="4"/>
  <c r="F333" i="4"/>
  <c r="D328" i="4"/>
  <c r="C328" i="4"/>
  <c r="F310" i="4" s="1"/>
  <c r="F328" i="4" s="1"/>
  <c r="G310" i="4"/>
  <c r="G328" i="4" s="1"/>
  <c r="D305" i="4"/>
  <c r="G299" i="4" s="1"/>
  <c r="C305" i="4"/>
  <c r="F301" i="4" s="1"/>
  <c r="F304" i="4"/>
  <c r="F303" i="4"/>
  <c r="F302" i="4"/>
  <c r="F300" i="4"/>
  <c r="F299" i="4"/>
  <c r="G297" i="4"/>
  <c r="F297" i="4"/>
  <c r="F296" i="4"/>
  <c r="F295" i="4"/>
  <c r="F294" i="4"/>
  <c r="F292" i="4"/>
  <c r="F291" i="4"/>
  <c r="G289" i="4"/>
  <c r="F289" i="4"/>
  <c r="F288" i="4"/>
  <c r="F287" i="4"/>
  <c r="D248" i="4"/>
  <c r="D249" i="4" s="1"/>
  <c r="C248" i="4"/>
  <c r="C249" i="4" s="1"/>
  <c r="D226" i="4"/>
  <c r="D227" i="4" s="1"/>
  <c r="C226" i="4"/>
  <c r="C227" i="4" s="1"/>
  <c r="D214" i="4"/>
  <c r="C214" i="4"/>
  <c r="C187" i="4" s="1"/>
  <c r="G195" i="4"/>
  <c r="G194" i="4"/>
  <c r="F194" i="4"/>
  <c r="G193" i="4"/>
  <c r="G192" i="4"/>
  <c r="F192" i="4"/>
  <c r="G191" i="4"/>
  <c r="G214" i="4" s="1"/>
  <c r="G190" i="4"/>
  <c r="F190"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2" i="10"/>
  <c r="C300" i="10"/>
  <c r="C299" i="10"/>
  <c r="C298" i="10"/>
  <c r="C297" i="10"/>
  <c r="C296" i="10"/>
  <c r="C295" i="10"/>
  <c r="C294" i="10"/>
  <c r="C293" i="10"/>
  <c r="D292" i="10"/>
  <c r="C292" i="10"/>
  <c r="C291" i="10"/>
  <c r="C290" i="10"/>
  <c r="C289" i="10"/>
  <c r="C288" i="10"/>
  <c r="G218" i="10"/>
  <c r="C179" i="10"/>
  <c r="C193" i="10" s="1"/>
  <c r="F177" i="10"/>
  <c r="F174" i="10"/>
  <c r="F179" i="10" s="1"/>
  <c r="C167" i="10"/>
  <c r="F165" i="10" s="1"/>
  <c r="D166" i="10"/>
  <c r="D167" i="10" s="1"/>
  <c r="D165" i="10"/>
  <c r="F164" i="10"/>
  <c r="D164" i="10"/>
  <c r="C155" i="10"/>
  <c r="F138" i="10"/>
  <c r="F155" i="10" s="1"/>
  <c r="D138" i="10"/>
  <c r="D155" i="10" s="1"/>
  <c r="C129" i="10"/>
  <c r="F112" i="10" s="1"/>
  <c r="F129" i="10" s="1"/>
  <c r="D112" i="10"/>
  <c r="D129" i="10" s="1"/>
  <c r="D100" i="10"/>
  <c r="G98" i="10" s="1"/>
  <c r="C100" i="10"/>
  <c r="F96" i="10" s="1"/>
  <c r="G99" i="10"/>
  <c r="G97" i="10"/>
  <c r="G96" i="10"/>
  <c r="G95" i="10"/>
  <c r="G94" i="10"/>
  <c r="G93" i="10"/>
  <c r="G100" i="10" s="1"/>
  <c r="D77" i="10"/>
  <c r="G76" i="10" s="1"/>
  <c r="C77" i="10"/>
  <c r="F76" i="10"/>
  <c r="G75" i="10"/>
  <c r="F75" i="10"/>
  <c r="F74" i="10"/>
  <c r="G73" i="10"/>
  <c r="F73" i="10"/>
  <c r="F72" i="10"/>
  <c r="G71" i="10"/>
  <c r="F71" i="10"/>
  <c r="F70" i="10"/>
  <c r="F77" i="10" s="1"/>
  <c r="C56" i="10"/>
  <c r="D45" i="10"/>
  <c r="G254" i="4" l="1"/>
  <c r="G252" i="4"/>
  <c r="G250" i="4"/>
  <c r="G246" i="4"/>
  <c r="G244" i="4"/>
  <c r="G242" i="4"/>
  <c r="G255" i="4"/>
  <c r="G253" i="4"/>
  <c r="G251" i="4"/>
  <c r="G247" i="4"/>
  <c r="G245" i="4"/>
  <c r="G243" i="4"/>
  <c r="G241" i="4"/>
  <c r="F233" i="4"/>
  <c r="F231" i="4"/>
  <c r="F229" i="4"/>
  <c r="F225" i="4"/>
  <c r="F223" i="4"/>
  <c r="F221" i="4"/>
  <c r="F219" i="4"/>
  <c r="F232" i="4"/>
  <c r="F230" i="4"/>
  <c r="F228" i="4"/>
  <c r="F226" i="4" s="1"/>
  <c r="F224" i="4"/>
  <c r="F222" i="4"/>
  <c r="F220" i="4"/>
  <c r="G233" i="4"/>
  <c r="G231" i="4"/>
  <c r="G229" i="4"/>
  <c r="G225" i="4"/>
  <c r="G223" i="4"/>
  <c r="G221" i="4"/>
  <c r="G219" i="4"/>
  <c r="G232" i="4"/>
  <c r="G230" i="4"/>
  <c r="G228" i="4"/>
  <c r="G224" i="4"/>
  <c r="G222" i="4"/>
  <c r="G220" i="4"/>
  <c r="G164" i="10"/>
  <c r="G167" i="10" s="1"/>
  <c r="G165" i="10"/>
  <c r="C207" i="10"/>
  <c r="C208" i="10" s="1"/>
  <c r="F193" i="10" s="1"/>
  <c r="F207" i="10" s="1"/>
  <c r="F208" i="10" s="1"/>
  <c r="F254" i="4"/>
  <c r="F252" i="4"/>
  <c r="F250" i="4"/>
  <c r="F246" i="4"/>
  <c r="F244" i="4"/>
  <c r="F242" i="4"/>
  <c r="F255" i="4"/>
  <c r="F253" i="4"/>
  <c r="F251" i="4"/>
  <c r="F247" i="4"/>
  <c r="F245" i="4"/>
  <c r="F243" i="4"/>
  <c r="F241" i="4"/>
  <c r="F94" i="10"/>
  <c r="F98" i="10"/>
  <c r="G70" i="10"/>
  <c r="G74" i="10"/>
  <c r="G138" i="10"/>
  <c r="G155" i="10" s="1"/>
  <c r="F166" i="10"/>
  <c r="F167" i="10" s="1"/>
  <c r="C58" i="10"/>
  <c r="F56" i="10" s="1"/>
  <c r="F93" i="10"/>
  <c r="F95" i="10"/>
  <c r="F97" i="10"/>
  <c r="F99" i="10"/>
  <c r="G112" i="10"/>
  <c r="G129" i="10" s="1"/>
  <c r="G166" i="10"/>
  <c r="F191" i="4"/>
  <c r="F214" i="4" s="1"/>
  <c r="F193" i="4"/>
  <c r="F195" i="4"/>
  <c r="G293" i="4"/>
  <c r="G301" i="4"/>
  <c r="F334" i="4"/>
  <c r="F343" i="4" s="1"/>
  <c r="F336" i="4"/>
  <c r="F338" i="4"/>
  <c r="F340" i="4"/>
  <c r="G508" i="4"/>
  <c r="G506" i="4"/>
  <c r="G504" i="4"/>
  <c r="G501" i="4"/>
  <c r="G499" i="4"/>
  <c r="G497" i="4"/>
  <c r="G495" i="4"/>
  <c r="G502" i="4" s="1"/>
  <c r="G530" i="4"/>
  <c r="G528" i="4"/>
  <c r="G526" i="4"/>
  <c r="G523" i="4"/>
  <c r="G521" i="4"/>
  <c r="G519" i="4"/>
  <c r="G517" i="4"/>
  <c r="G524" i="4" s="1"/>
  <c r="F566" i="4"/>
  <c r="F569" i="4"/>
  <c r="F574" i="4"/>
  <c r="F577" i="4"/>
  <c r="F612" i="4"/>
  <c r="F615" i="4"/>
  <c r="G625" i="4"/>
  <c r="G623" i="4"/>
  <c r="C187" i="10"/>
  <c r="F187" i="10" s="1"/>
  <c r="C217" i="10"/>
  <c r="G291" i="4"/>
  <c r="F348" i="4"/>
  <c r="F351" i="4"/>
  <c r="G352" i="4"/>
  <c r="G350" i="4"/>
  <c r="G348" i="4"/>
  <c r="G346" i="4"/>
  <c r="F468" i="4"/>
  <c r="F471" i="4"/>
  <c r="F476" i="4"/>
  <c r="F479" i="4"/>
  <c r="F484" i="4"/>
  <c r="F487" i="4"/>
  <c r="G488" i="4"/>
  <c r="G486" i="4"/>
  <c r="G484" i="4"/>
  <c r="G482" i="4"/>
  <c r="G480" i="4"/>
  <c r="G478" i="4"/>
  <c r="G476" i="4"/>
  <c r="G474" i="4"/>
  <c r="G472" i="4"/>
  <c r="G470" i="4"/>
  <c r="G468" i="4"/>
  <c r="G466" i="4"/>
  <c r="G489" i="4" s="1"/>
  <c r="F495" i="4"/>
  <c r="F502" i="4" s="1"/>
  <c r="F498" i="4"/>
  <c r="G500" i="4"/>
  <c r="F505" i="4"/>
  <c r="G507" i="4"/>
  <c r="F517" i="4"/>
  <c r="F524" i="4" s="1"/>
  <c r="F520" i="4"/>
  <c r="G522" i="4"/>
  <c r="F527" i="4"/>
  <c r="G529" i="4"/>
  <c r="F564" i="4"/>
  <c r="F567" i="4"/>
  <c r="G569" i="4"/>
  <c r="F572" i="4"/>
  <c r="F575" i="4"/>
  <c r="F580" i="4"/>
  <c r="F586" i="4"/>
  <c r="F591" i="4"/>
  <c r="F594" i="4"/>
  <c r="F599" i="4"/>
  <c r="F602" i="4"/>
  <c r="G603" i="4"/>
  <c r="G601" i="4"/>
  <c r="G599" i="4"/>
  <c r="G597" i="4"/>
  <c r="G595" i="4"/>
  <c r="G593" i="4"/>
  <c r="G591" i="4"/>
  <c r="G589" i="4"/>
  <c r="G587" i="4"/>
  <c r="F610" i="4"/>
  <c r="F613" i="4"/>
  <c r="F618" i="4"/>
  <c r="G624" i="4"/>
  <c r="G626" i="4" s="1"/>
  <c r="G304" i="4"/>
  <c r="G302" i="4"/>
  <c r="G300" i="4"/>
  <c r="G298" i="4"/>
  <c r="G296" i="4"/>
  <c r="G294" i="4"/>
  <c r="G292" i="4"/>
  <c r="G290" i="4"/>
  <c r="G288" i="4"/>
  <c r="G359" i="4"/>
  <c r="G357" i="4"/>
  <c r="G360" i="4" s="1"/>
  <c r="G604" i="4"/>
  <c r="G72" i="10"/>
  <c r="G287" i="4"/>
  <c r="F290" i="4"/>
  <c r="F305" i="4" s="1"/>
  <c r="F293" i="4"/>
  <c r="G295" i="4"/>
  <c r="F298" i="4"/>
  <c r="G303" i="4"/>
  <c r="F347" i="4"/>
  <c r="F353" i="4" s="1"/>
  <c r="G358" i="4"/>
  <c r="F467" i="4"/>
  <c r="F489" i="4" s="1"/>
  <c r="F472" i="4"/>
  <c r="F475" i="4"/>
  <c r="F480" i="4"/>
  <c r="F483" i="4"/>
  <c r="G496" i="4"/>
  <c r="G503" i="4"/>
  <c r="G518" i="4"/>
  <c r="G525" i="4"/>
  <c r="F563" i="4"/>
  <c r="F581" i="4" s="1"/>
  <c r="F568" i="4"/>
  <c r="F571" i="4"/>
  <c r="F576" i="4"/>
  <c r="G580" i="4"/>
  <c r="G578" i="4"/>
  <c r="G576" i="4"/>
  <c r="G574" i="4"/>
  <c r="G572" i="4"/>
  <c r="G570" i="4"/>
  <c r="G568" i="4"/>
  <c r="G566" i="4"/>
  <c r="G564" i="4"/>
  <c r="G581" i="4" s="1"/>
  <c r="F595" i="4"/>
  <c r="F598" i="4"/>
  <c r="F609" i="4"/>
  <c r="F614" i="4"/>
  <c r="G618" i="4"/>
  <c r="G616" i="4"/>
  <c r="G614" i="4"/>
  <c r="G612" i="4"/>
  <c r="G610" i="4"/>
  <c r="G619" i="4" s="1"/>
  <c r="D30" i="9"/>
  <c r="C220" i="10" l="1"/>
  <c r="F217" i="10"/>
  <c r="G217" i="10"/>
  <c r="G220" i="10" s="1"/>
  <c r="F619" i="4"/>
  <c r="G305" i="4"/>
  <c r="F604" i="4"/>
  <c r="G353" i="4"/>
  <c r="G248" i="4"/>
  <c r="F100" i="10"/>
  <c r="F248" i="4"/>
  <c r="F249" i="4" s="1"/>
  <c r="G226" i="4"/>
  <c r="G227" i="4" s="1"/>
  <c r="C38" i="10"/>
  <c r="F53" i="10"/>
  <c r="F58" i="10" s="1"/>
  <c r="F218" i="10"/>
  <c r="G77" i="10"/>
  <c r="F227" i="4"/>
  <c r="G249" i="4"/>
  <c r="F220" i="10" l="1"/>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<sst xmlns="http://schemas.openxmlformats.org/spreadsheetml/2006/main" count="2356" uniqueCount="1641">
  <si>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</si>
  <si>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</si>
  <si>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</si>
  <si>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</si>
  <si>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31/10/22</t>
  </si>
  <si>
    <t>Cut-off Date: 31/10/22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</si>
  <si>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</si>
  <si>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</si>
  <si>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</si>
  <si>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</si>
  <si>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</si>
  <si>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</si>
  <si>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</si>
  <si>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</si>
  <si>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</si>
  <si>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</si>
  <si>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</si>
  <si>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</si>
  <si>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</si>
  <si>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</si>
  <si>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</si>
  <si>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</si>
  <si>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</si>
  <si>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</si>
  <si>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</si>
  <si>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</si>
  <si>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</si>
  <si>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</si>
  <si>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</si>
  <si>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</si>
  <si>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</si>
  <si>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</si>
  <si>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</si>
  <si>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</si>
  <si>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31/10/22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</si>
  <si>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</si>
  <si>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</si>
  <si>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</si>
  <si>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</si>
  <si>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</si>
  <si>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</si>
  <si>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</si>
  <si>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</si>
  <si>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</si>
  <si>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</si>
  <si>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</si>
  <si>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</si>
  <si>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</si>
  <si>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</si>
  <si>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</si>
  <si>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</si>
  <si>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</si>
  <si>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</si>
  <si>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</si>
  <si>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</si>
  <si>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</si>
  <si>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</si>
  <si>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</si>
  <si>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</si>
  <si>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</si>
  <si>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</si>
  <si>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</si>
  <si>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</si>
  <si>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</si>
  <si>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</si>
  <si>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</si>
  <si>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</si>
  <si>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</si>
  <si>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</si>
  <si>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</si>
  <si>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</si>
  <si>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</si>
  <si>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</si>
  <si>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</si>
  <si>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</si>
  <si>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</si>
  <si>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</si>
  <si>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</si>
  <si>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</si>
  <si>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</si>
  <si>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</si>
  <si>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</si>
  <si>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</si>
  <si>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</si>
  <si>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</si>
  <si>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</si>
  <si>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</si>
  <si>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</si>
  <si>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</si>
  <si>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</si>
  <si>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</si>
  <si>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</si>
  <si>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</si>
  <si>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</si>
  <si>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</si>
  <si>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</si>
  <si>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</si>
  <si>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</si>
  <si>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</si>
  <si>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</si>
  <si>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</si>
  <si>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</si>
  <si>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</si>
  <si>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</si>
  <si>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</si>
  <si>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</si>
  <si>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</si>
  <si>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</si>
  <si>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</si>
  <si>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</si>
  <si>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</si>
  <si>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</si>
  <si>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</si>
  <si>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</si>
  <si>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</si>
  <si>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</si>
  <si>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</si>
  <si>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</si>
  <si>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</si>
  <si>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</si>
  <si>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</si>
  <si>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</si>
  <si>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</si>
  <si>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</si>
  <si>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</si>
  <si>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</si>
  <si>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</si>
  <si>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</si>
  <si>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</si>
  <si>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</si>
  <si>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</si>
  <si>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</si>
  <si>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</si>
  <si>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</si>
  <si>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</si>
  <si>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</si>
  <si>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</si>
  <si>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</si>
  <si>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</si>
  <si>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</si>
  <si>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</si>
  <si>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</si>
  <si>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</si>
  <si>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</si>
  <si>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</si>
  <si>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</si>
  <si>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</si>
  <si>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</si>
  <si>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</si>
  <si>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</si>
  <si>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</si>
  <si>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</si>
  <si>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</si>
  <si>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</si>
  <si>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</si>
  <si>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</si>
  <si>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</si>
  <si>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</si>
  <si>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</si>
  <si>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</si>
  <si>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</si>
  <si>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</si>
  <si>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</si>
  <si>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</si>
  <si>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</si>
  <si>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</si>
  <si>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</si>
  <si>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</si>
  <si>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</si>
  <si>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</si>
  <si>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</si>
  <si>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</si>
  <si>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</si>
  <si>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</si>
  <si>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</si>
  <si>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</si>
  <si>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</si>
  <si>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</si>
  <si>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</si>
  <si>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</si>
  <si>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</si>
  <si>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</si>
  <si>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</si>
  <si>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</si>
  <si>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</si>
  <si>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</si>
  <si>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</si>
  <si>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</si>
  <si>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</si>
  <si>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</si>
  <si>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</si>
  <si>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</si>
  <si>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</si>
  <si>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</si>
  <si>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</si>
  <si>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</si>
  <si>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</si>
  <si>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</si>
  <si>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</si>
  <si>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</si>
  <si>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</si>
  <si>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</si>
  <si>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</si>
  <si>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</si>
  <si>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</si>
  <si>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</si>
  <si>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</si>
  <si>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</si>
  <si>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</si>
  <si>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</si>
  <si>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</si>
  <si>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</si>
  <si>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</si>
  <si>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</si>
  <si>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</si>
  <si>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</si>
  <si>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</si>
  <si>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</si>
  <si>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</si>
  <si>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</si>
  <si>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</si>
  <si>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</si>
  <si>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</si>
  <si>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</si>
  <si>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</si>
  <si>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</si>
  <si>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</si>
  <si>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</si>
  <si>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</si>
  <si>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</si>
  <si>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</si>
  <si>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</si>
  <si>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</si>
  <si>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</si>
  <si>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</si>
  <si>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</si>
  <si>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</si>
  <si>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</si>
  <si>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</si>
  <si>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</si>
  <si>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</si>
  <si>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</si>
  <si>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</si>
  <si>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</si>
  <si>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</si>
  <si>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</si>
  <si>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</si>
  <si>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</si>
  <si>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</si>
  <si>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</si>
  <si>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</si>
  <si>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</si>
  <si>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</si>
  <si>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</si>
  <si>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</si>
  <si>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</si>
  <si>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</si>
  <si>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</si>
  <si>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</si>
  <si>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</si>
  <si>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</si>
  <si>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</si>
  <si>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</si>
  <si>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</si>
  <si>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</si>
  <si>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</si>
  <si>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</si>
  <si>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</si>
  <si>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</si>
  <si>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</si>
  <si>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</si>
  <si>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</si>
  <si>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</si>
  <si>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</si>
  <si>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</si>
  <si>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</si>
  <si>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</si>
  <si>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</si>
  <si>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</si>
  <si>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</si>
  <si>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</si>
  <si>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</si>
  <si>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</si>
  <si>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</si>
  <si>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</si>
  <si>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</si>
  <si>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</si>
  <si>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</si>
  <si>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</si>
  <si>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</si>
  <si>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</si>
  <si>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</si>
  <si>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</si>
  <si>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</si>
  <si>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</si>
  <si>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</si>
  <si>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</si>
  <si>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</si>
  <si>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</si>
  <si>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</si>
  <si>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</si>
  <si>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</si>
  <si>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</si>
  <si>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</si>
  <si>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</si>
  <si>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</si>
  <si>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</si>
  <si>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</si>
  <si>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</si>
  <si>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</si>
  <si>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</si>
  <si>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</si>
  <si>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</si>
  <si>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</si>
  <si>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</si>
  <si>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</si>
  <si>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</si>
  <si>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</si>
  <si>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</si>
  <si>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</si>
  <si>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</si>
  <si>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</si>
  <si>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</si>
  <si>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</si>
  <si>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</si>
  <si>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</si>
  <si>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</si>
  <si>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</si>
  <si>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</si>
  <si>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</si>
  <si>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</si>
  <si>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</si>
  <si>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</si>
  <si>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</si>
  <si>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</si>
  <si>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</si>
  <si>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</si>
  <si>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</si>
  <si>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</si>
  <si>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</si>
  <si>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</si>
  <si>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</si>
  <si>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</si>
  <si>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</si>
  <si>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</si>
  <si>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</si>
  <si>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</si>
  <si>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</si>
  <si>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</si>
  <si>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</si>
  <si>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</si>
  <si>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</si>
  <si>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</si>
  <si>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</si>
  <si>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</si>
  <si>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</si>
  <si>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</si>
  <si>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</si>
  <si>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</si>
  <si>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</si>
  <si>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</si>
  <si>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</si>
  <si>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</si>
  <si>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</si>
  <si>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</si>
  <si>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</si>
  <si>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</si>
  <si>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</si>
  <si>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</si>
  <si>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</si>
  <si>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</si>
  <si>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</si>
  <si>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</si>
  <si>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</si>
  <si>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</si>
  <si>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</si>
  <si>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</si>
  <si>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</si>
  <si>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</si>
  <si>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</si>
  <si>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</si>
  <si>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</si>
  <si>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</si>
  <si>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</si>
  <si>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</si>
  <si>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</si>
  <si>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</si>
  <si>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</si>
  <si>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</si>
  <si>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</si>
  <si>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</si>
  <si>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</si>
  <si>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</si>
  <si>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</si>
  <si>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</si>
  <si>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</si>
  <si>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</si>
  <si>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</si>
  <si>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</si>
  <si>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</si>
  <si>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</si>
  <si>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</si>
  <si>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</si>
  <si>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</si>
  <si>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</si>
  <si>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</si>
  <si>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</si>
  <si>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</si>
  <si>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</si>
  <si>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</si>
  <si>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</si>
  <si>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</si>
  <si>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</si>
  <si>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</si>
  <si>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</si>
  <si>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</si>
  <si>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</si>
  <si>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</si>
  <si>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</si>
  <si>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</si>
  <si>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</si>
  <si>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</si>
  <si>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</si>
  <si>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</si>
  <si>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</si>
  <si>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</si>
  <si>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</si>
  <si>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</si>
  <si>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</si>
  <si>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</si>
  <si>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</si>
  <si>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</si>
  <si>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</si>
  <si>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</si>
  <si>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</si>
  <si>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</si>
  <si>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</si>
  <si>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</si>
  <si>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</si>
  <si>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</si>
  <si>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</si>
  <si>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</si>
  <si>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</si>
  <si>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</si>
  <si>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</si>
  <si>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</si>
  <si>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</si>
  <si>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</si>
  <si>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</si>
  <si>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</si>
  <si>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</si>
  <si>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</si>
  <si>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</si>
  <si>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</si>
  <si>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</si>
  <si>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</si>
  <si>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</si>
  <si>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</si>
  <si>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</si>
  <si>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</si>
  <si>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</si>
  <si>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</si>
  <si>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</si>
  <si>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</si>
  <si>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</si>
  <si>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</si>
  <si>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</si>
  <si>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</si>
  <si>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</si>
  <si>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</si>
  <si>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</si>
  <si>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</si>
  <si>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</si>
  <si>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</si>
  <si>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</si>
  <si>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</si>
  <si>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</si>
  <si>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</si>
  <si>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</si>
  <si>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</si>
  <si>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</si>
  <si>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</si>
  <si>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</si>
  <si>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</si>
  <si>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</si>
  <si>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</si>
  <si>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</si>
  <si>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</si>
  <si>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</si>
  <si>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</si>
  <si>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</si>
  <si>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</si>
  <si>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</si>
  <si>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</si>
  <si>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</si>
  <si>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</si>
  <si>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</si>
  <si>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</si>
  <si>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</si>
  <si>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</si>
  <si>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</si>
  <si>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</si>
  <si>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</si>
  <si>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</si>
  <si>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</si>
  <si>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</si>
  <si>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</si>
  <si>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</si>
  <si>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</si>
  <si>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</si>
  <si>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</si>
  <si>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</si>
  <si>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</si>
  <si>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</si>
  <si>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</si>
  <si>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</si>
  <si>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</si>
  <si>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</si>
  <si>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</si>
  <si>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</si>
  <si>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</si>
  <si>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</si>
  <si>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</si>
  <si>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</si>
  <si>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</si>
  <si>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</si>
  <si>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</si>
  <si>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</si>
  <si>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</si>
  <si>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</si>
  <si>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</si>
  <si>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</si>
  <si>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</si>
  <si>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</si>
  <si>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</si>
  <si>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</si>
  <si>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</si>
  <si>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</si>
  <si>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</si>
  <si>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</si>
  <si>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</si>
  <si>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</si>
  <si>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</si>
  <si>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</si>
  <si>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</si>
  <si>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</si>
  <si>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</si>
  <si>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</si>
  <si>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</si>
  <si>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</si>
  <si>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</si>
  <si>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</si>
  <si>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</si>
  <si>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</si>
  <si>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</si>
  <si>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</si>
  <si>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</si>
  <si>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</si>
  <si>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</si>
  <si>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</si>
  <si>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</si>
  <si>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</si>
  <si>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</si>
  <si>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</si>
  <si>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</si>
  <si>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</si>
  <si>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</si>
  <si>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</si>
  <si>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</si>
  <si>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</si>
  <si>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</si>
  <si>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</si>
  <si>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</si>
  <si>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</si>
  <si>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</si>
  <si>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</si>
  <si>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</si>
  <si>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</si>
  <si>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</si>
  <si>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</si>
  <si>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</si>
  <si>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</si>
  <si>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</si>
  <si>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</si>
  <si>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</si>
  <si>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</si>
  <si>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</si>
  <si>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</si>
  <si>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</si>
  <si>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</si>
  <si>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</si>
  <si>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</si>
  <si>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</si>
  <si>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</si>
  <si>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</si>
  <si>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</si>
  <si>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</si>
  <si>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</si>
  <si>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</si>
  <si>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</si>
  <si>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</si>
  <si>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</si>
  <si>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</si>
  <si>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</si>
  <si>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</si>
  <si>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</si>
  <si>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</si>
  <si>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</si>
  <si>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</si>
  <si>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</si>
  <si>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</si>
  <si>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</si>
  <si>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</si>
  <si>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</si>
  <si>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</si>
  <si>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</si>
  <si>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</si>
  <si>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</si>
  <si>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</si>
  <si>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</si>
  <si>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</si>
  <si>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</si>
  <si>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</si>
  <si>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</si>
  <si>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</si>
  <si>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</si>
  <si>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</si>
  <si>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</si>
  <si>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</si>
  <si>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</si>
  <si>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</si>
  <si>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</si>
  <si>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</si>
  <si>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</si>
  <si>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</si>
  <si>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</si>
  <si>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</si>
  <si>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</si>
  <si>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</si>
  <si>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</si>
  <si>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</si>
  <si>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</si>
  <si>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</si>
  <si>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</si>
  <si>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</si>
  <si>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</si>
  <si>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</si>
  <si>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</si>
  <si>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</si>
  <si>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</si>
  <si>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</si>
  <si>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</si>
  <si>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</si>
  <si>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</si>
  <si>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</si>
  <si>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</si>
  <si>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</si>
  <si>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</si>
  <si>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</si>
  <si>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</si>
  <si>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</si>
  <si>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</si>
  <si>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</si>
  <si>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</si>
  <si>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</si>
  <si>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</si>
  <si>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</si>
  <si>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</si>
  <si>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</si>
  <si>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</si>
  <si>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</si>
  <si>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</si>
  <si>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</si>
  <si>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</si>
  <si>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</si>
  <si>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</si>
  <si>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</si>
  <si>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</si>
  <si>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</si>
  <si>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</si>
  <si>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</si>
  <si>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</si>
  <si>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</si>
  <si>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</si>
  <si>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</si>
  <si>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</si>
  <si>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</si>
  <si>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</si>
  <si>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</si>
  <si>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</si>
  <si>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</si>
  <si>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</si>
  <si>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</si>
  <si>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</si>
  <si>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</si>
  <si>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</si>
  <si>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</si>
  <si>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</si>
  <si>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</si>
  <si>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</si>
  <si>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</si>
  <si>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</si>
  <si>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</si>
  <si>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</si>
  <si>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</si>
  <si>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</si>
  <si>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</si>
  <si>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</si>
  <si>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</si>
  <si>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</si>
  <si>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</si>
  <si>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</si>
  <si>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</si>
  <si>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</si>
  <si>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</si>
  <si>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</si>
  <si>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</si>
  <si>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</si>
  <si>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</si>
  <si>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</si>
  <si>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</si>
  <si>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</si>
  <si>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</si>
  <si>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</si>
  <si>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</si>
  <si>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</si>
  <si>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</si>
  <si>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</si>
  <si>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</si>
  <si>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</si>
  <si>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</si>
  <si>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</si>
  <si>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</si>
  <si>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</si>
  <si>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</si>
  <si>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</si>
  <si>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</si>
  <si>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</si>
  <si>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</si>
  <si>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</si>
  <si>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</si>
  <si>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</si>
  <si>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</si>
  <si>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</si>
  <si>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</si>
  <si>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</si>
  <si>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</si>
  <si>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</si>
  <si>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</si>
  <si>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</si>
  <si>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</si>
  <si>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</si>
  <si>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</si>
  <si>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</si>
  <si>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</si>
  <si>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</si>
  <si>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</si>
  <si>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</si>
  <si>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</si>
  <si>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</si>
  <si>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</si>
  <si>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</si>
  <si>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</si>
  <si>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</si>
  <si>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</si>
  <si>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</si>
  <si>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</si>
  <si>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</si>
  <si>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</si>
  <si>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</si>
  <si>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</si>
  <si>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</si>
  <si>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</si>
  <si>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</si>
  <si>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</si>
  <si>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</si>
  <si>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</si>
  <si>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</si>
  <si>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</si>
  <si>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</si>
  <si>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</si>
  <si>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</si>
  <si>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</si>
  <si>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</si>
  <si>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</si>
  <si>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</si>
  <si>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</si>
  <si>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</si>
  <si>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</si>
  <si>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</si>
  <si>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</si>
  <si>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</si>
  <si>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</si>
  <si>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</si>
  <si>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</si>
  <si>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</si>
  <si>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</si>
  <si>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</si>
  <si>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</si>
  <si>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</si>
  <si>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</si>
  <si>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</si>
  <si>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</si>
  <si>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</si>
  <si>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</si>
  <si>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</si>
  <si>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</si>
  <si>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</si>
  <si>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</si>
  <si>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</si>
  <si>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</si>
  <si>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</si>
  <si>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</si>
  <si>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</si>
  <si>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</si>
  <si>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</si>
  <si>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</si>
  <si>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</si>
  <si>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</si>
  <si>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</si>
  <si>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</si>
  <si>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</si>
  <si>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</si>
  <si>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</si>
  <si>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</si>
  <si>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</si>
  <si>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</si>
  <si>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</si>
  <si>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</si>
  <si>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</si>
  <si>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</si>
  <si>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</si>
  <si>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</si>
  <si>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</si>
  <si>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</si>
  <si>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</si>
  <si>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</si>
  <si>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</si>
  <si>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</si>
  <si>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</si>
  <si>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</si>
  <si>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</si>
  <si>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</si>
  <si>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</si>
  <si>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</si>
  <si>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</si>
  <si>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</si>
  <si>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</si>
  <si>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</si>
  <si>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</si>
  <si>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</si>
  <si>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</si>
  <si>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</si>
  <si>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</si>
  <si>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</si>
  <si>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</si>
  <si>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</si>
  <si>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</si>
  <si>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</si>
  <si>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</si>
  <si>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</si>
  <si>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</si>
  <si>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</si>
  <si>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</si>
  <si>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</si>
  <si>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</si>
  <si>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</si>
  <si>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</si>
  <si>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</si>
  <si>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</si>
  <si>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</si>
  <si>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</si>
  <si>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</si>
  <si>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</si>
  <si>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</si>
  <si>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</si>
  <si>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</si>
  <si>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</si>
  <si>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</si>
  <si>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</si>
  <si>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</si>
  <si>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</si>
  <si>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</si>
  <si>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</si>
  <si>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</si>
  <si>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</si>
  <si>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</si>
  <si>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</si>
  <si>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</si>
  <si>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</si>
  <si>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</si>
  <si>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</si>
  <si>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</si>
  <si>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</si>
  <si>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</si>
  <si>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</si>
  <si>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</si>
  <si>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</si>
  <si>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</si>
  <si>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</si>
  <si>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</si>
  <si>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</si>
  <si>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</si>
  <si>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</si>
  <si>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</si>
  <si>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</si>
  <si>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</si>
  <si>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</si>
  <si>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</si>
  <si>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</si>
  <si>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</si>
  <si>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</si>
  <si>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</si>
  <si>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</si>
  <si>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</si>
  <si>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</si>
  <si>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</si>
  <si>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</si>
  <si>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</si>
  <si>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</si>
  <si>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</si>
  <si>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</si>
  <si>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</si>
  <si>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</si>
  <si>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</si>
  <si>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</si>
  <si>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</si>
  <si>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</si>
  <si>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</si>
  <si>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</si>
  <si>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</si>
  <si>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</si>
  <si>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</si>
  <si>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</si>
  <si>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</si>
  <si>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</si>
  <si>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</si>
  <si>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</si>
  <si>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</si>
  <si>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</si>
  <si>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</si>
  <si>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</si>
  <si>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</si>
  <si>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</si>
  <si>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</si>
  <si>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</si>
  <si>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</si>
  <si>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</si>
  <si>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</si>
  <si>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</si>
  <si>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</si>
  <si>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</si>
  <si>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</si>
  <si>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</si>
  <si>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</si>
  <si>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</si>
  <si>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</si>
  <si>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</si>
  <si>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</si>
  <si>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</si>
  <si>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</si>
  <si>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</si>
  <si>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</si>
  <si>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</si>
  <si>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</si>
  <si>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</si>
  <si>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</si>
  <si>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</si>
  <si>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</si>
  <si>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</si>
  <si>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</si>
  <si>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</si>
  <si>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</si>
  <si>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</si>
  <si>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</si>
  <si>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</si>
  <si>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</si>
  <si>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</si>
  <si>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</si>
  <si>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</si>
  <si>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</si>
  <si>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</si>
  <si>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</si>
  <si>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</si>
  <si>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</si>
  <si>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</si>
  <si>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</si>
  <si>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</si>
  <si>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</si>
  <si>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</si>
  <si>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</si>
  <si>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</si>
  <si>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</si>
  <si>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</si>
  <si>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</si>
  <si>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</si>
  <si>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</si>
  <si>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</si>
  <si>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</si>
  <si>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</si>
  <si>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</si>
  <si>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</si>
  <si>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</si>
  <si>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</si>
  <si>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</si>
  <si>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</si>
  <si>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</si>
  <si>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</si>
  <si>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</si>
  <si>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</si>
  <si>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</si>
  <si>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</si>
  <si>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</si>
  <si>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</si>
  <si>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</si>
  <si>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</si>
  <si>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</si>
  <si>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</si>
  <si>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</si>
  <si>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</si>
  <si>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</si>
  <si>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</si>
  <si>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</si>
  <si>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</si>
  <si>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</si>
  <si>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</si>
  <si>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</si>
  <si>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</si>
  <si>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</si>
  <si>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</si>
  <si>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</si>
  <si>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</si>
  <si>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</si>
  <si>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</si>
  <si>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</si>
  <si>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</si>
  <si>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</si>
  <si>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</si>
  <si>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</si>
  <si>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</si>
  <si>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</si>
  <si>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</si>
  <si>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</si>
  <si>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</si>
  <si>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</si>
  <si>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</si>
  <si>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</si>
  <si>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</si>
  <si>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</si>
  <si>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</si>
  <si>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</si>
  <si>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</si>
  <si>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</si>
  <si>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</si>
  <si>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</si>
  <si>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</si>
  <si>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</si>
  <si>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</si>
  <si>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</si>
  <si>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</si>
  <si>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</si>
  <si>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</si>
  <si>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</si>
  <si>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</si>
  <si>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</si>
  <si>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</si>
  <si>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</si>
  <si>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</si>
  <si>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</si>
  <si>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</si>
  <si>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</si>
  <si>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</si>
  <si>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</si>
  <si>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</si>
  <si>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</si>
  <si>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</si>
  <si>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</si>
  <si>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</si>
  <si>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</si>
  <si>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</si>
  <si>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</si>
  <si>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</si>
  <si>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</si>
  <si>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</si>
  <si>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</si>
  <si>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</si>
  <si>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</si>
  <si>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</si>
  <si>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</si>
  <si>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</si>
  <si>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</si>
  <si>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</si>
  <si>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</si>
  <si>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</si>
  <si>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</si>
  <si>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</si>
  <si>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</si>
  <si>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</si>
  <si>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</si>
  <si>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</si>
  <si>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</si>
  <si>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</si>
  <si>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</si>
  <si>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</si>
  <si>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</si>
  <si>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</si>
  <si>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</si>
  <si>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</si>
  <si>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</si>
  <si>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</si>
  <si>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</si>
  <si>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</si>
  <si>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</si>
  <si>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</si>
  <si>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</si>
  <si>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</si>
  <si>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</si>
  <si>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</si>
  <si>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</si>
  <si>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</si>
  <si>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</si>
  <si>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</si>
  <si>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</si>
  <si>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</si>
  <si>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</si>
  <si>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</si>
  <si>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</si>
  <si>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</si>
  <si>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</si>
  <si>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</si>
  <si>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</si>
  <si>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</si>
  <si>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</si>
  <si>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</si>
  <si>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</si>
  <si>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</si>
  <si>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</si>
  <si>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</si>
  <si>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</si>
  <si>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</si>
  <si>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</si>
  <si>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</si>
  <si>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</si>
  <si>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</si>
  <si>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</si>
  <si>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</si>
  <si>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</si>
  <si>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</si>
  <si>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</si>
  <si>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</si>
  <si>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</si>
  <si>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</si>
  <si>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</si>
  <si>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</si>
  <si>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</si>
  <si>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</si>
  <si>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</si>
  <si>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</si>
  <si>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</si>
  <si>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</si>
  <si>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</si>
  <si>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</si>
  <si>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</si>
  <si>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</si>
  <si>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</si>
  <si>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</si>
  <si>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</si>
  <si>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</si>
  <si>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</si>
  <si>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</si>
  <si>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</si>
  <si>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</si>
  <si>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</si>
  <si>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</si>
  <si>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</si>
  <si>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</si>
  <si>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</si>
  <si>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</si>
  <si>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</si>
  <si>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</si>
  <si>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</si>
  <si>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</si>
  <si>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</si>
  <si>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</si>
  <si>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</si>
  <si>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</si>
  <si>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</si>
  <si>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</si>
  <si>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</si>
  <si>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</si>
  <si>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</si>
  <si>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</si>
  <si>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</si>
  <si>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</si>
  <si>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</si>
  <si>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</si>
  <si>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</si>
  <si>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</si>
  <si>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</si>
  <si>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</si>
  <si>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</si>
  <si>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</si>
  <si>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</si>
  <si>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</si>
  <si>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</si>
  <si>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</si>
  <si>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</si>
  <si>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</si>
  <si>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</si>
  <si>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</si>
  <si>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</si>
  <si>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</si>
  <si>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</si>
  <si>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</si>
  <si>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</si>
  <si>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</si>
  <si>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</si>
  <si>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</si>
  <si>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</si>
  <si>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</si>
  <si>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</si>
  <si>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</si>
  <si>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</si>
  <si>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</si>
  <si>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</si>
  <si>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</si>
  <si>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</si>
  <si>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</si>
  <si>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</si>
  <si>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</si>
  <si>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</si>
  <si>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</si>
  <si>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</si>
  <si>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</si>
  <si>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</si>
  <si>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</si>
  <si>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</si>
  <si>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</si>
  <si>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</si>
  <si>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</si>
  <si>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</si>
  <si>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</si>
  <si>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</si>
  <si>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</si>
  <si>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</si>
  <si>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</si>
  <si>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</si>
  <si>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</si>
  <si>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</si>
  <si>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</si>
  <si>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</si>
  <si>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</si>
  <si>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</si>
  <si>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</si>
  <si>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</si>
  <si>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</si>
  <si>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</si>
  <si>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</si>
  <si>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</si>
  <si>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</si>
  <si>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</si>
  <si>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</si>
  <si>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</si>
  <si>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</si>
  <si>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</si>
  <si>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</si>
  <si>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</si>
  <si>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</si>
  <si>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</si>
  <si>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</si>
  <si>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</si>
  <si>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</si>
  <si>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</si>
  <si>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</si>
  <si>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</si>
  <si>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</si>
  <si>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</si>
  <si>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</si>
  <si>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</si>
  <si>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</si>
  <si>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</si>
  <si>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</si>
  <si>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</si>
  <si>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</si>
  <si>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</si>
  <si>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</si>
  <si>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</si>
  <si>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</si>
  <si>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</si>
  <si>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</si>
  <si>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</si>
  <si>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</si>
  <si>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</si>
  <si>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</si>
  <si>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</si>
  <si>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</si>
  <si>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</si>
  <si>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</si>
  <si>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</si>
  <si>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</si>
  <si>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</si>
  <si>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</si>
  <si>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</si>
  <si>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</si>
  <si>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</si>
  <si>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</si>
  <si>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</si>
  <si>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</si>
  <si>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</si>
  <si>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</si>
  <si>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</si>
  <si>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</si>
  <si>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</si>
  <si>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</si>
  <si>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</si>
  <si>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</si>
  <si>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</si>
  <si>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</si>
  <si>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</si>
  <si>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</si>
  <si>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</si>
  <si>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</si>
  <si>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</si>
  <si>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</si>
  <si>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</si>
  <si>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</si>
  <si>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</si>
  <si>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</si>
  <si>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</si>
  <si>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</si>
  <si>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</si>
  <si>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</si>
  <si>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</si>
  <si>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</si>
  <si>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</si>
  <si>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</si>
  <si>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</si>
  <si>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</si>
  <si>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</si>
  <si>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</si>
  <si>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</si>
  <si>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</si>
  <si>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</si>
  <si>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</si>
  <si>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</si>
  <si>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</si>
  <si>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</si>
  <si>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</si>
  <si>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</si>
  <si>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</si>
  <si>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</si>
  <si>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</si>
  <si>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</si>
  <si>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</si>
  <si>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</si>
  <si>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</si>
  <si>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</si>
  <si>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</si>
  <si>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</si>
  <si>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</si>
  <si>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</si>
  <si>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</si>
  <si>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</si>
  <si>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</si>
  <si>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</si>
  <si>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</si>
  <si>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</si>
  <si>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</si>
  <si>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</si>
  <si>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</si>
  <si>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</si>
  <si>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</si>
  <si>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</si>
  <si>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</si>
  <si>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</si>
  <si>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</si>
  <si>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</si>
  <si>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</si>
  <si>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</si>
  <si>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</si>
  <si>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</si>
  <si>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</si>
  <si>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</si>
  <si>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</si>
  <si>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</si>
  <si>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</si>
  <si>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</si>
  <si>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</si>
  <si>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</si>
  <si>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</si>
  <si>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</si>
  <si>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</si>
  <si>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</si>
  <si>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</si>
  <si>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</si>
  <si>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</si>
  <si>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</si>
  <si>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</si>
  <si>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</si>
  <si>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</si>
  <si>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</si>
  <si>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</si>
  <si>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</si>
  <si>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</si>
  <si>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</si>
  <si>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</si>
  <si>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</si>
  <si>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</si>
  <si>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</si>
  <si>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</si>
  <si>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</si>
  <si>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</si>
  <si>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</si>
  <si>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</si>
  <si>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</si>
  <si>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</si>
  <si>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</si>
  <si>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</si>
  <si>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</si>
  <si>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</si>
  <si>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</si>
  <si>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</si>
  <si>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</si>
  <si>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</si>
  <si>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</si>
  <si>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</si>
  <si>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</si>
  <si>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</si>
  <si>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</si>
  <si>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</si>
  <si>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</si>
  <si>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</si>
  <si>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</si>
  <si>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</si>
  <si>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</si>
  <si>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</si>
  <si>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</si>
  <si>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</si>
  <si>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</si>
  <si>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</si>
  <si>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</si>
  <si>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</si>
  <si>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</si>
  <si>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</si>
  <si>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</si>
  <si>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</si>
  <si>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</si>
  <si>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</si>
  <si>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</si>
  <si>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</si>
  <si>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</si>
  <si>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</si>
  <si>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</si>
  <si>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</si>
  <si>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</si>
  <si>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</si>
  <si>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</si>
  <si>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</si>
  <si>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</si>
  <si>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</si>
  <si>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</si>
  <si>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</si>
  <si>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</si>
  <si>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</si>
  <si>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</si>
  <si>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</si>
  <si>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</si>
  <si>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</si>
  <si>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</si>
  <si>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</si>
  <si>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</si>
  <si>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</si>
  <si>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</si>
  <si>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</si>
  <si>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</si>
  <si>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</si>
  <si>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</si>
  <si>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</si>
  <si>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</si>
  <si>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</si>
  <si>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</si>
  <si>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</si>
  <si>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</si>
  <si>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</si>
  <si>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</si>
  <si>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</si>
  <si>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</si>
  <si>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</si>
  <si>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</si>
  <si>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</si>
  <si>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</si>
  <si>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</si>
  <si>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</si>
  <si>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</si>
  <si>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</si>
  <si>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</si>
  <si>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</si>
  <si>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</si>
  <si>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</si>
  <si>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</si>
  <si>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</si>
  <si>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</si>
  <si>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</si>
  <si>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</si>
  <si>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</si>
  <si>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</si>
  <si>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</si>
  <si>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</si>
  <si>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</si>
  <si>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</si>
  <si>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</si>
  <si>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</si>
  <si>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</si>
  <si>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</si>
  <si>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</si>
  <si>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</si>
  <si>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</si>
  <si>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</si>
  <si>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</si>
  <si>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</si>
  <si>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</si>
  <si>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</si>
  <si>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</si>
  <si>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</si>
  <si>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</si>
  <si>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</si>
  <si>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</si>
  <si>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</si>
  <si>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</si>
  <si>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</si>
  <si>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</si>
  <si>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</si>
  <si>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</si>
  <si>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</si>
  <si>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</si>
  <si>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</si>
  <si>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</si>
  <si>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</si>
  <si>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</si>
  <si>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</si>
  <si>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</si>
  <si>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</si>
  <si>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</si>
  <si>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</si>
  <si>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</si>
  <si>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</si>
  <si>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</si>
  <si>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</si>
  <si>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</si>
  <si>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</si>
  <si>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</si>
  <si>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</si>
  <si>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</si>
  <si>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</si>
  <si>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</si>
  <si>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</si>
  <si>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</si>
  <si>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</si>
  <si>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</si>
  <si>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</si>
  <si>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</si>
  <si>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</si>
  <si>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</si>
  <si>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</si>
  <si>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</si>
  <si>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</si>
  <si>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</si>
  <si>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</si>
  <si>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</si>
  <si>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CPR=5.72%;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</si>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</sst>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3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M24" sqref="M24"/>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topLeftCell="A219" workbookViewId="0">
      <selection activeCell="C68" sqref="C68"/>
    </sheetView>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53146.69224661</v>
      </c>
      <c r="D38" s="24"/>
      <c r="E38" s="24"/>
      <c r="F38" s="50"/>
      <c r="G38" s="19"/>
    </row>
    <row r="39" spans="1:7" x14ac:dyDescent="0.25">
      <c r="A39" s="24" t="s">
        <v>63</v>
      </c>
      <c r="B39" s="50" t="s">
        <v>64</v>
      </c>
      <c r="C39" s="38">
        <v>45990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0.14003259350184827</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52430.098975150002</v>
      </c>
      <c r="D53" s="24"/>
      <c r="E53" s="65"/>
      <c r="F53" s="39">
        <f>C53/C$58</f>
        <v>0.98651669104570272</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716.59327145999998</v>
      </c>
      <c r="D56" s="24"/>
      <c r="E56" s="65"/>
      <c r="F56" s="39">
        <f>C56/C$58</f>
        <v>1.3483308954297309E-2</v>
      </c>
      <c r="G56" s="68"/>
    </row>
    <row r="57" spans="1:7" x14ac:dyDescent="0.25">
      <c r="A57" s="24" t="s">
        <v>98</v>
      </c>
      <c r="B57" s="24" t="s">
        <v>99</v>
      </c>
      <c r="C57" s="38"/>
      <c r="D57" s="24"/>
      <c r="E57" s="65"/>
      <c r="F57" s="39"/>
      <c r="G57" s="68"/>
    </row>
    <row r="58" spans="1:7" x14ac:dyDescent="0.25">
      <c r="A58" s="24" t="s">
        <v>100</v>
      </c>
      <c r="B58" s="63" t="s">
        <v>101</v>
      </c>
      <c r="C58" s="64">
        <f>C53+C56</f>
        <v>53146.69224661</v>
      </c>
      <c r="D58" s="65"/>
      <c r="E58" s="65"/>
      <c r="F58" s="300">
        <f>F53+F56</f>
        <v>1</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7.9323838954684822</v>
      </c>
      <c r="D66" s="303">
        <v>5.7847583668431772</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4088.31725555</v>
      </c>
      <c r="D70" s="38">
        <v>6851.9285862553679</v>
      </c>
      <c r="E70" s="53"/>
      <c r="F70" s="39">
        <f>C70/C$77</f>
        <v>7.8016556319058017E-2</v>
      </c>
      <c r="G70" s="39">
        <f>D70/D$77</f>
        <v>0.13075400929760789</v>
      </c>
    </row>
    <row r="71" spans="1:7" x14ac:dyDescent="0.25">
      <c r="A71" s="24" t="s">
        <v>120</v>
      </c>
      <c r="B71" s="53" t="s">
        <v>121</v>
      </c>
      <c r="C71" s="38">
        <v>4056.2942090000001</v>
      </c>
      <c r="D71" s="38">
        <v>6211.058459724195</v>
      </c>
      <c r="E71" s="53"/>
      <c r="F71" s="39">
        <f t="shared" ref="F71:F76" si="0">C71/C$77</f>
        <v>7.7405466802635506E-2</v>
      </c>
      <c r="G71" s="39">
        <f t="shared" ref="G71:G76" si="1">D71/D$77</f>
        <v>0.11852441037109435</v>
      </c>
    </row>
    <row r="72" spans="1:7" x14ac:dyDescent="0.25">
      <c r="A72" s="24" t="s">
        <v>122</v>
      </c>
      <c r="B72" s="53" t="s">
        <v>123</v>
      </c>
      <c r="C72" s="38">
        <v>3972.5289195800001</v>
      </c>
      <c r="D72" s="38">
        <v>5579.3521569336272</v>
      </c>
      <c r="E72" s="53"/>
      <c r="F72" s="39">
        <f t="shared" si="0"/>
        <v>7.5806990214071807E-2</v>
      </c>
      <c r="G72" s="39">
        <f t="shared" si="1"/>
        <v>0.10646968289566164</v>
      </c>
    </row>
    <row r="73" spans="1:7" x14ac:dyDescent="0.25">
      <c r="A73" s="24" t="s">
        <v>124</v>
      </c>
      <c r="B73" s="53" t="s">
        <v>125</v>
      </c>
      <c r="C73" s="38">
        <v>3823.1913691899999</v>
      </c>
      <c r="D73" s="38">
        <v>4951.7985793956059</v>
      </c>
      <c r="E73" s="53"/>
      <c r="F73" s="39">
        <f t="shared" si="0"/>
        <v>7.2957211030537233E-2</v>
      </c>
      <c r="G73" s="39">
        <f t="shared" si="1"/>
        <v>9.4494201061721905E-2</v>
      </c>
    </row>
    <row r="74" spans="1:7" x14ac:dyDescent="0.25">
      <c r="A74" s="24" t="s">
        <v>126</v>
      </c>
      <c r="B74" s="53" t="s">
        <v>127</v>
      </c>
      <c r="C74" s="38">
        <v>3655.5015716600001</v>
      </c>
      <c r="D74" s="38">
        <v>4370.8608588846409</v>
      </c>
      <c r="E74" s="53"/>
      <c r="F74" s="39">
        <f t="shared" si="0"/>
        <v>6.9757219514377203E-2</v>
      </c>
      <c r="G74" s="39">
        <f t="shared" si="1"/>
        <v>8.340828048435428E-2</v>
      </c>
    </row>
    <row r="75" spans="1:7" x14ac:dyDescent="0.25">
      <c r="A75" s="24" t="s">
        <v>128</v>
      </c>
      <c r="B75" s="53" t="s">
        <v>129</v>
      </c>
      <c r="C75" s="38">
        <v>15477.39190995</v>
      </c>
      <c r="D75" s="38">
        <v>14822.219051626429</v>
      </c>
      <c r="E75" s="53"/>
      <c r="F75" s="39">
        <f t="shared" si="0"/>
        <v>0.29535203413471478</v>
      </c>
      <c r="G75" s="39">
        <f t="shared" si="1"/>
        <v>0.28284949898269596</v>
      </c>
    </row>
    <row r="76" spans="1:7" x14ac:dyDescent="0.25">
      <c r="A76" s="24" t="s">
        <v>130</v>
      </c>
      <c r="B76" s="53" t="s">
        <v>131</v>
      </c>
      <c r="C76" s="38">
        <v>17329.975424560002</v>
      </c>
      <c r="D76" s="38">
        <v>9615.9829666701353</v>
      </c>
      <c r="E76" s="53"/>
      <c r="F76" s="39">
        <f t="shared" si="0"/>
        <v>0.33070452198460543</v>
      </c>
      <c r="G76" s="39">
        <f t="shared" si="1"/>
        <v>0.18349991690686399</v>
      </c>
    </row>
    <row r="77" spans="1:7" x14ac:dyDescent="0.25">
      <c r="A77" s="24" t="s">
        <v>132</v>
      </c>
      <c r="B77" s="305" t="s">
        <v>101</v>
      </c>
      <c r="C77" s="64">
        <f>SUM(C70:C76)</f>
        <v>52403.200659490001</v>
      </c>
      <c r="D77" s="64">
        <f>SUM(D70:D76)</f>
        <v>52403.200659490001</v>
      </c>
      <c r="E77" s="50"/>
      <c r="F77" s="300">
        <f>SUM(F70:F76)</f>
        <v>1</v>
      </c>
      <c r="G77" s="300">
        <f>SUM(G70:G76)</f>
        <v>0.99999999999999989</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6.0670514121427361</v>
      </c>
      <c r="D89" s="303">
        <v>7.0507435191225145</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3250</v>
      </c>
      <c r="D93" s="38">
        <v>0</v>
      </c>
      <c r="E93" s="53"/>
      <c r="F93" s="39">
        <f>C93/C$100</f>
        <v>7.0667536420961075E-2</v>
      </c>
      <c r="G93" s="39">
        <f>D93/D$100</f>
        <v>0</v>
      </c>
    </row>
    <row r="94" spans="1:7" x14ac:dyDescent="0.25">
      <c r="A94" s="24" t="s">
        <v>158</v>
      </c>
      <c r="B94" s="53" t="s">
        <v>121</v>
      </c>
      <c r="C94" s="38">
        <v>3850</v>
      </c>
      <c r="D94" s="38">
        <v>4000</v>
      </c>
      <c r="E94" s="53"/>
      <c r="F94" s="39">
        <f t="shared" ref="F94:F99" si="2">C94/C$100</f>
        <v>8.3713850837138504E-2</v>
      </c>
      <c r="G94" s="39">
        <f t="shared" ref="G94:G99" si="3">D94/D$100</f>
        <v>8.6975429441182861E-2</v>
      </c>
    </row>
    <row r="95" spans="1:7" x14ac:dyDescent="0.25">
      <c r="A95" s="24" t="s">
        <v>159</v>
      </c>
      <c r="B95" s="53" t="s">
        <v>123</v>
      </c>
      <c r="C95" s="38">
        <v>4040</v>
      </c>
      <c r="D95" s="38">
        <v>3100</v>
      </c>
      <c r="E95" s="53"/>
      <c r="F95" s="39">
        <f t="shared" si="2"/>
        <v>8.784518373559469E-2</v>
      </c>
      <c r="G95" s="39">
        <f t="shared" si="3"/>
        <v>6.7405957816916717E-2</v>
      </c>
    </row>
    <row r="96" spans="1:7" x14ac:dyDescent="0.25">
      <c r="A96" s="24" t="s">
        <v>160</v>
      </c>
      <c r="B96" s="53" t="s">
        <v>125</v>
      </c>
      <c r="C96" s="38">
        <v>2250</v>
      </c>
      <c r="D96" s="38">
        <v>4040</v>
      </c>
      <c r="E96" s="53"/>
      <c r="F96" s="39">
        <f t="shared" si="2"/>
        <v>4.8923679060665359E-2</v>
      </c>
      <c r="G96" s="39">
        <f t="shared" si="3"/>
        <v>8.784518373559469E-2</v>
      </c>
    </row>
    <row r="97" spans="1:7" x14ac:dyDescent="0.25">
      <c r="A97" s="24" t="s">
        <v>161</v>
      </c>
      <c r="B97" s="53" t="s">
        <v>127</v>
      </c>
      <c r="C97" s="38">
        <v>5000</v>
      </c>
      <c r="D97" s="38">
        <v>2250</v>
      </c>
      <c r="E97" s="53"/>
      <c r="F97" s="39">
        <f t="shared" si="2"/>
        <v>0.10871928680147858</v>
      </c>
      <c r="G97" s="39">
        <f t="shared" si="3"/>
        <v>4.8923679060665359E-2</v>
      </c>
    </row>
    <row r="98" spans="1:7" x14ac:dyDescent="0.25">
      <c r="A98" s="24" t="s">
        <v>162</v>
      </c>
      <c r="B98" s="53" t="s">
        <v>129</v>
      </c>
      <c r="C98" s="38">
        <v>24000</v>
      </c>
      <c r="D98" s="38">
        <v>23000</v>
      </c>
      <c r="E98" s="53"/>
      <c r="F98" s="39">
        <f t="shared" si="2"/>
        <v>0.52185257664709717</v>
      </c>
      <c r="G98" s="39">
        <f t="shared" si="3"/>
        <v>0.50010871928680145</v>
      </c>
    </row>
    <row r="99" spans="1:7" x14ac:dyDescent="0.25">
      <c r="A99" s="24" t="s">
        <v>163</v>
      </c>
      <c r="B99" s="53" t="s">
        <v>131</v>
      </c>
      <c r="C99" s="38">
        <v>3600</v>
      </c>
      <c r="D99" s="38">
        <v>9600</v>
      </c>
      <c r="E99" s="53"/>
      <c r="F99" s="39">
        <f t="shared" si="2"/>
        <v>7.8277886497064575E-2</v>
      </c>
      <c r="G99" s="39">
        <f t="shared" si="3"/>
        <v>0.20874103065883887</v>
      </c>
    </row>
    <row r="100" spans="1:7" x14ac:dyDescent="0.25">
      <c r="A100" s="24" t="s">
        <v>164</v>
      </c>
      <c r="B100" s="305" t="s">
        <v>101</v>
      </c>
      <c r="C100" s="64">
        <f>SUM(C93:C99)</f>
        <v>45990</v>
      </c>
      <c r="D100" s="64">
        <f>SUM(D93:D99)</f>
        <v>45990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52430.098975150002</v>
      </c>
      <c r="D112" s="38">
        <f>C112</f>
        <v>52430.098975150002</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52430.098975150002</v>
      </c>
      <c r="D129" s="38">
        <f>D112</f>
        <v>52430.098975150002</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45990</v>
      </c>
      <c r="D138" s="38">
        <f>C138</f>
        <v>45990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45990</v>
      </c>
      <c r="D155" s="38">
        <f>D138</f>
        <v>45990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45400</v>
      </c>
      <c r="D164" s="38">
        <f>C164</f>
        <v>45400</v>
      </c>
      <c r="E164" s="310"/>
      <c r="F164" s="39">
        <f>C164/C$167</f>
        <v>0.98717112415742547</v>
      </c>
      <c r="G164" s="39">
        <f>D164/D$167</f>
        <v>0.98717112415742547</v>
      </c>
    </row>
    <row r="165" spans="1:7" x14ac:dyDescent="0.25">
      <c r="A165" s="24" t="s">
        <v>249</v>
      </c>
      <c r="B165" s="19" t="s">
        <v>250</v>
      </c>
      <c r="C165" s="38">
        <v>590</v>
      </c>
      <c r="D165" s="38">
        <f>C165</f>
        <v>590</v>
      </c>
      <c r="E165" s="310"/>
      <c r="F165" s="39">
        <f t="shared" ref="F165:F166" si="4">C165/C$167</f>
        <v>1.2828875842574472E-2</v>
      </c>
      <c r="G165" s="39">
        <f t="shared" ref="G165:G166" si="5">D165/D$167</f>
        <v>1.2828875842574472E-2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45990</v>
      </c>
      <c r="D167" s="312">
        <f>SUM(D164:D166)</f>
        <v>45990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36.593271459999997</v>
      </c>
      <c r="D174" s="58"/>
      <c r="E174" s="27"/>
      <c r="F174" s="39">
        <f>C174/C$179</f>
        <v>5.1065608508218632E-2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680</v>
      </c>
      <c r="D177" s="24"/>
      <c r="E177" s="301"/>
      <c r="F177" s="39">
        <f>C177/C$179</f>
        <v>0.94893439149178138</v>
      </c>
      <c r="G177" s="68"/>
    </row>
    <row r="178" spans="1:7" x14ac:dyDescent="0.25">
      <c r="A178" s="24" t="s">
        <v>268</v>
      </c>
      <c r="B178" s="50" t="s">
        <v>99</v>
      </c>
      <c r="C178" s="38"/>
      <c r="D178" s="24"/>
      <c r="E178" s="301"/>
      <c r="F178" s="39"/>
      <c r="G178" s="68"/>
    </row>
    <row r="179" spans="1:7" x14ac:dyDescent="0.25">
      <c r="A179" s="24" t="s">
        <v>269</v>
      </c>
      <c r="B179" s="305" t="s">
        <v>101</v>
      </c>
      <c r="C179" s="64">
        <f>C174+C177</f>
        <v>716.59327145999998</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716.59327145999998</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716.59327145999998</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716.59327145999998</v>
      </c>
      <c r="D207" s="24"/>
      <c r="E207" s="301"/>
      <c r="F207" s="39">
        <f>F193</f>
        <v>1</v>
      </c>
      <c r="G207" s="301"/>
    </row>
    <row r="208" spans="1:7" x14ac:dyDescent="0.25">
      <c r="A208" s="24" t="s">
        <v>320</v>
      </c>
      <c r="B208" s="305" t="s">
        <v>101</v>
      </c>
      <c r="C208" s="64">
        <f>C207</f>
        <v>716.59327145999998</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716.59327145999998</v>
      </c>
      <c r="D217" s="24"/>
      <c r="E217" s="310"/>
      <c r="F217" s="39">
        <f>C217/C$58</f>
        <v>1.3483308954297309E-2</v>
      </c>
      <c r="G217" s="39">
        <f>C217/C$39</f>
        <v>1.5581501879973907E-2</v>
      </c>
    </row>
    <row r="218" spans="1:7" x14ac:dyDescent="0.25">
      <c r="A218" s="24" t="s">
        <v>332</v>
      </c>
      <c r="B218" s="53" t="s">
        <v>333</v>
      </c>
      <c r="C218" s="38">
        <v>1232.795547756275</v>
      </c>
      <c r="D218" s="24"/>
      <c r="E218" s="310"/>
      <c r="F218" s="39">
        <f>C218/C$58</f>
        <v>2.3196091716035438E-2</v>
      </c>
      <c r="G218" s="39">
        <f>C218/C$39</f>
        <v>2.6805730544820071E-2</v>
      </c>
    </row>
    <row r="219" spans="1:7" x14ac:dyDescent="0.25">
      <c r="A219" s="24" t="s">
        <v>334</v>
      </c>
      <c r="B219" s="53" t="s">
        <v>99</v>
      </c>
      <c r="C219" s="38"/>
      <c r="D219" s="24"/>
      <c r="E219" s="310"/>
      <c r="F219" s="39"/>
      <c r="G219" s="39"/>
    </row>
    <row r="220" spans="1:7" x14ac:dyDescent="0.25">
      <c r="A220" s="24" t="s">
        <v>335</v>
      </c>
      <c r="B220" s="305" t="s">
        <v>101</v>
      </c>
      <c r="C220" s="38">
        <f>C217+C218</f>
        <v>1949.3888192162749</v>
      </c>
      <c r="D220" s="24"/>
      <c r="E220" s="310"/>
      <c r="F220" s="297">
        <f>F217+F218</f>
        <v>3.6679400670332749E-2</v>
      </c>
      <c r="G220" s="297">
        <f>G217+G218</f>
        <v>4.2387232424793975E-2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680</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workbookViewId="0"/>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52430.098975150002</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52430.098975150002</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429463</v>
      </c>
      <c r="D28" s="24"/>
      <c r="E28" s="24"/>
      <c r="F28" s="61">
        <f>C28</f>
        <v>429463</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1.1734472545848172E-4</v>
      </c>
      <c r="D36" s="41"/>
      <c r="E36" s="47"/>
      <c r="F36" s="322">
        <f>C36</f>
        <v>1.1734472545848172E-4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0.10981084115669511</v>
      </c>
      <c r="D99" s="41"/>
      <c r="E99" s="41"/>
      <c r="F99" s="41">
        <f>IF(ISBLANK(C99),"",C99)</f>
        <v>0.10981084115669511</v>
      </c>
      <c r="G99" s="24"/>
    </row>
    <row r="100" spans="1:7" x14ac:dyDescent="0.25">
      <c r="A100" s="24" t="s">
        <v>657</v>
      </c>
      <c r="B100" s="50" t="s">
        <v>658</v>
      </c>
      <c r="C100" s="41">
        <v>1.4126282135020155E-2</v>
      </c>
      <c r="D100" s="41"/>
      <c r="E100" s="41"/>
      <c r="F100" s="41">
        <f>IF(ISBLANK(C100),"",C100)</f>
        <v>1.4126282135020155E-2</v>
      </c>
      <c r="G100" s="24"/>
    </row>
    <row r="101" spans="1:7" x14ac:dyDescent="0.25">
      <c r="A101" s="24" t="s">
        <v>659</v>
      </c>
      <c r="B101" s="50" t="s">
        <v>660</v>
      </c>
      <c r="C101" s="41">
        <v>2.5538504774035079E-2</v>
      </c>
      <c r="D101" s="41"/>
      <c r="E101" s="41"/>
      <c r="F101" s="41">
        <f t="shared" ref="F101:F148" si="0">IF(ISBLANK(C101),"",C101)</f>
        <v>2.5538504774035079E-2</v>
      </c>
      <c r="G101" s="24"/>
    </row>
    <row r="102" spans="1:7" x14ac:dyDescent="0.25">
      <c r="A102" s="24" t="s">
        <v>661</v>
      </c>
      <c r="B102" s="50" t="s">
        <v>662</v>
      </c>
      <c r="C102" s="41">
        <v>2.1833507800787532E-2</v>
      </c>
      <c r="D102" s="41"/>
      <c r="E102" s="41"/>
      <c r="F102" s="41">
        <f t="shared" si="0"/>
        <v>2.1833507800787532E-2</v>
      </c>
      <c r="G102" s="24"/>
    </row>
    <row r="103" spans="1:7" x14ac:dyDescent="0.25">
      <c r="A103" s="24" t="s">
        <v>663</v>
      </c>
      <c r="B103" s="50" t="s">
        <v>664</v>
      </c>
      <c r="C103" s="41">
        <v>6.5441629364961238E-3</v>
      </c>
      <c r="D103" s="41"/>
      <c r="E103" s="41"/>
      <c r="F103" s="41">
        <f t="shared" si="0"/>
        <v>6.5441629364961238E-3</v>
      </c>
      <c r="G103" s="24"/>
    </row>
    <row r="104" spans="1:7" x14ac:dyDescent="0.25">
      <c r="A104" s="24" t="s">
        <v>665</v>
      </c>
      <c r="B104" s="50" t="s">
        <v>666</v>
      </c>
      <c r="C104" s="41">
        <v>3.6725697147980468E-3</v>
      </c>
      <c r="D104" s="41"/>
      <c r="E104" s="41"/>
      <c r="F104" s="41">
        <f t="shared" si="0"/>
        <v>3.6725697147980468E-3</v>
      </c>
      <c r="G104" s="24"/>
    </row>
    <row r="105" spans="1:7" x14ac:dyDescent="0.25">
      <c r="A105" s="24" t="s">
        <v>667</v>
      </c>
      <c r="B105" s="50" t="s">
        <v>668</v>
      </c>
      <c r="C105" s="41">
        <v>3.5215099997524237E-2</v>
      </c>
      <c r="D105" s="41"/>
      <c r="E105" s="41"/>
      <c r="F105" s="41">
        <f t="shared" si="0"/>
        <v>3.5215099997524237E-2</v>
      </c>
      <c r="G105" s="24"/>
    </row>
    <row r="106" spans="1:7" x14ac:dyDescent="0.25">
      <c r="A106" s="24" t="s">
        <v>669</v>
      </c>
      <c r="B106" s="50" t="s">
        <v>670</v>
      </c>
      <c r="C106" s="41">
        <v>8.5337396705480836E-2</v>
      </c>
      <c r="D106" s="41"/>
      <c r="E106" s="41"/>
      <c r="F106" s="41">
        <f t="shared" si="0"/>
        <v>8.5337396705480836E-2</v>
      </c>
      <c r="G106" s="24"/>
    </row>
    <row r="107" spans="1:7" x14ac:dyDescent="0.25">
      <c r="A107" s="24" t="s">
        <v>671</v>
      </c>
      <c r="B107" s="50" t="s">
        <v>672</v>
      </c>
      <c r="C107" s="41">
        <v>0.37343042461544362</v>
      </c>
      <c r="D107" s="41"/>
      <c r="E107" s="41"/>
      <c r="F107" s="41">
        <f t="shared" si="0"/>
        <v>0.37343042461544362</v>
      </c>
      <c r="G107" s="24"/>
    </row>
    <row r="108" spans="1:7" x14ac:dyDescent="0.25">
      <c r="A108" s="24" t="s">
        <v>673</v>
      </c>
      <c r="B108" s="50" t="s">
        <v>674</v>
      </c>
      <c r="C108" s="41">
        <v>4.7203961811954978E-2</v>
      </c>
      <c r="D108" s="41"/>
      <c r="E108" s="41"/>
      <c r="F108" s="41">
        <f t="shared" si="0"/>
        <v>4.7203961811954978E-2</v>
      </c>
      <c r="G108" s="24"/>
    </row>
    <row r="109" spans="1:7" x14ac:dyDescent="0.25">
      <c r="A109" s="24" t="s">
        <v>675</v>
      </c>
      <c r="B109" s="50" t="s">
        <v>676</v>
      </c>
      <c r="C109" s="41">
        <v>7.1859913400615913E-2</v>
      </c>
      <c r="D109" s="41"/>
      <c r="E109" s="41"/>
      <c r="F109" s="41">
        <f t="shared" si="0"/>
        <v>7.1859913400615913E-2</v>
      </c>
      <c r="G109" s="24"/>
    </row>
    <row r="110" spans="1:7" x14ac:dyDescent="0.25">
      <c r="A110" s="24" t="s">
        <v>677</v>
      </c>
      <c r="B110" s="50" t="s">
        <v>678</v>
      </c>
      <c r="C110" s="41">
        <v>7.3277086818984177E-2</v>
      </c>
      <c r="D110" s="41"/>
      <c r="E110" s="41"/>
      <c r="F110" s="41">
        <f t="shared" si="0"/>
        <v>7.3277086818984177E-2</v>
      </c>
      <c r="G110" s="24"/>
    </row>
    <row r="111" spans="1:7" x14ac:dyDescent="0.25">
      <c r="A111" s="24" t="s">
        <v>679</v>
      </c>
      <c r="B111" s="50" t="s">
        <v>680</v>
      </c>
      <c r="C111" s="41">
        <v>3.5543519339020446E-2</v>
      </c>
      <c r="D111" s="41"/>
      <c r="E111" s="41"/>
      <c r="F111" s="41">
        <f t="shared" si="0"/>
        <v>3.5543519339020446E-2</v>
      </c>
      <c r="G111" s="24"/>
    </row>
    <row r="112" spans="1:7" x14ac:dyDescent="0.25">
      <c r="A112" s="24" t="s">
        <v>681</v>
      </c>
      <c r="B112" s="50" t="s">
        <v>682</v>
      </c>
      <c r="C112" s="41">
        <v>9.6606728793143762E-2</v>
      </c>
      <c r="D112" s="41"/>
      <c r="E112" s="41"/>
      <c r="F112" s="41">
        <f t="shared" si="0"/>
        <v>9.6606728793143762E-2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0.99378293275768004</v>
      </c>
      <c r="D150" s="41"/>
      <c r="E150" s="52"/>
      <c r="F150" s="41">
        <f>C150</f>
        <v>0.99378293275768004</v>
      </c>
      <c r="G150" s="19"/>
    </row>
    <row r="151" spans="1:7" x14ac:dyDescent="0.25">
      <c r="A151" s="24" t="s">
        <v>722</v>
      </c>
      <c r="B151" s="24" t="s">
        <v>723</v>
      </c>
      <c r="C151" s="41">
        <f>1-C150</f>
        <v>6.2170672423199624E-3</v>
      </c>
      <c r="D151" s="41"/>
      <c r="E151" s="52"/>
      <c r="F151" s="41">
        <f>C151</f>
        <v>6.2170672423199624E-3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4.5281699184379767E-4</v>
      </c>
      <c r="D160" s="41"/>
      <c r="E160" s="52"/>
      <c r="F160" s="41">
        <f>C160</f>
        <v>4.5281699184379767E-4</v>
      </c>
      <c r="G160" s="19"/>
    </row>
    <row r="161" spans="1:7" x14ac:dyDescent="0.25">
      <c r="A161" s="24" t="s">
        <v>734</v>
      </c>
      <c r="B161" s="24" t="s">
        <v>735</v>
      </c>
      <c r="C161" s="41">
        <f>1-C160</f>
        <v>0.99954718300815615</v>
      </c>
      <c r="D161" s="41"/>
      <c r="E161" s="52"/>
      <c r="F161" s="41">
        <f>C161</f>
        <v>0.99954718300815615</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9.8956879924241195E-2</v>
      </c>
      <c r="D170" s="41"/>
      <c r="E170" s="52"/>
      <c r="F170" s="41">
        <f>C170</f>
        <v>9.8956879924241195E-2</v>
      </c>
      <c r="G170" s="19"/>
    </row>
    <row r="171" spans="1:7" x14ac:dyDescent="0.25">
      <c r="A171" s="24" t="s">
        <v>746</v>
      </c>
      <c r="B171" s="53" t="s">
        <v>747</v>
      </c>
      <c r="C171" s="41">
        <v>0.13446172968148265</v>
      </c>
      <c r="D171" s="41"/>
      <c r="E171" s="52"/>
      <c r="F171" s="41">
        <f>C171</f>
        <v>0.13446172968148265</v>
      </c>
      <c r="G171" s="19"/>
    </row>
    <row r="172" spans="1:7" x14ac:dyDescent="0.25">
      <c r="A172" s="24" t="s">
        <v>748</v>
      </c>
      <c r="B172" s="53" t="s">
        <v>749</v>
      </c>
      <c r="C172" s="41">
        <v>0.14783772511651688</v>
      </c>
      <c r="D172" s="41"/>
      <c r="E172" s="41"/>
      <c r="F172" s="41">
        <f>C172</f>
        <v>0.14783772511651688</v>
      </c>
      <c r="G172" s="19"/>
    </row>
    <row r="173" spans="1:7" x14ac:dyDescent="0.25">
      <c r="A173" s="24" t="s">
        <v>750</v>
      </c>
      <c r="B173" s="53" t="s">
        <v>751</v>
      </c>
      <c r="C173" s="41">
        <v>0.27530536778561754</v>
      </c>
      <c r="D173" s="41"/>
      <c r="E173" s="41"/>
      <c r="F173" s="41">
        <f>C173</f>
        <v>0.27530536778561754</v>
      </c>
      <c r="G173" s="19"/>
    </row>
    <row r="174" spans="1:7" x14ac:dyDescent="0.25">
      <c r="A174" s="24" t="s">
        <v>752</v>
      </c>
      <c r="B174" s="53" t="s">
        <v>753</v>
      </c>
      <c r="C174" s="41">
        <v>0.34343829749214172</v>
      </c>
      <c r="D174" s="41"/>
      <c r="E174" s="41"/>
      <c r="F174" s="41">
        <f>C174</f>
        <v>0.34343829749214172</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122.08292443155754</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28418.72512662</v>
      </c>
      <c r="D190" s="61">
        <v>348006</v>
      </c>
      <c r="E190" s="58"/>
      <c r="F190" s="39">
        <f>C190/C$214</f>
        <v>0.54203073582007666</v>
      </c>
      <c r="G190" s="39">
        <f>D190/D$214</f>
        <v>0.81032824713654028</v>
      </c>
    </row>
    <row r="191" spans="1:7" x14ac:dyDescent="0.25">
      <c r="A191" s="24" t="s">
        <v>774</v>
      </c>
      <c r="B191" s="50" t="s">
        <v>775</v>
      </c>
      <c r="C191" s="38">
        <v>19394.676313150001</v>
      </c>
      <c r="D191" s="61">
        <v>71263</v>
      </c>
      <c r="E191" s="58"/>
      <c r="F191" s="39">
        <f t="shared" ref="F191:F195" si="1">C191/C$214</f>
        <v>0.369914928490644</v>
      </c>
      <c r="G191" s="39">
        <f t="shared" ref="G191:G195" si="2">D191/D$214</f>
        <v>0.16593513294509654</v>
      </c>
    </row>
    <row r="192" spans="1:7" x14ac:dyDescent="0.25">
      <c r="A192" s="24" t="s">
        <v>776</v>
      </c>
      <c r="B192" s="50" t="s">
        <v>777</v>
      </c>
      <c r="C192" s="38">
        <v>4609.3442701200001</v>
      </c>
      <c r="D192" s="61">
        <v>10182</v>
      </c>
      <c r="E192" s="58"/>
      <c r="F192" s="39">
        <f t="shared" si="1"/>
        <v>8.7914086759681015E-2</v>
      </c>
      <c r="G192" s="39">
        <f t="shared" si="2"/>
        <v>2.3708678046770036E-2</v>
      </c>
    </row>
    <row r="193" spans="1:7" x14ac:dyDescent="0.25">
      <c r="A193" s="24" t="s">
        <v>778</v>
      </c>
      <c r="B193" s="50" t="s">
        <v>779</v>
      </c>
      <c r="C193" s="38">
        <v>7.3532652599999997</v>
      </c>
      <c r="D193" s="61">
        <v>12</v>
      </c>
      <c r="E193" s="58"/>
      <c r="F193" s="39">
        <f t="shared" si="1"/>
        <v>1.402489295983436E-4</v>
      </c>
      <c r="G193" s="39">
        <f t="shared" si="2"/>
        <v>2.7941871593129094E-5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52430.098975150002</v>
      </c>
      <c r="D214" s="65">
        <f>SUM(D190:D195)</f>
        <v>429463</v>
      </c>
      <c r="E214" s="62"/>
      <c r="F214" s="66">
        <f>SUM(F190:F195)</f>
        <v>1</v>
      </c>
      <c r="G214" s="66">
        <f>SUM(G190:G195)</f>
        <v>1</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0.67411642471020705</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7898.8206003300002</v>
      </c>
      <c r="D219" s="61">
        <v>145244</v>
      </c>
      <c r="E219" s="24"/>
      <c r="F219" s="39">
        <f>C219/C$227</f>
        <v>0.15065431411971511</v>
      </c>
      <c r="G219" s="39">
        <f>D219/D$227</f>
        <v>0.33819909980603685</v>
      </c>
    </row>
    <row r="220" spans="1:7" x14ac:dyDescent="0.25">
      <c r="A220" s="24" t="s">
        <v>809</v>
      </c>
      <c r="B220" s="24" t="s">
        <v>810</v>
      </c>
      <c r="C220" s="38">
        <v>4871.3149323099997</v>
      </c>
      <c r="D220" s="61">
        <v>46780</v>
      </c>
      <c r="E220" s="24"/>
      <c r="F220" s="39">
        <f t="shared" ref="F220:G233" si="3">C220/C$227</f>
        <v>9.2910656808388448E-2</v>
      </c>
      <c r="G220" s="39">
        <f t="shared" si="3"/>
        <v>0.10892672942721492</v>
      </c>
    </row>
    <row r="221" spans="1:7" x14ac:dyDescent="0.25">
      <c r="A221" s="24" t="s">
        <v>811</v>
      </c>
      <c r="B221" s="24" t="s">
        <v>812</v>
      </c>
      <c r="C221" s="38">
        <v>6024.7931405999998</v>
      </c>
      <c r="D221" s="61">
        <v>49392</v>
      </c>
      <c r="E221" s="24"/>
      <c r="F221" s="39">
        <f t="shared" si="3"/>
        <v>0.11491096256475766</v>
      </c>
      <c r="G221" s="39">
        <f t="shared" si="3"/>
        <v>0.11500874347731935</v>
      </c>
    </row>
    <row r="222" spans="1:7" x14ac:dyDescent="0.25">
      <c r="A222" s="24" t="s">
        <v>813</v>
      </c>
      <c r="B222" s="24" t="s">
        <v>814</v>
      </c>
      <c r="C222" s="38">
        <v>6806.7797540600004</v>
      </c>
      <c r="D222" s="61">
        <v>48007</v>
      </c>
      <c r="E222" s="24"/>
      <c r="F222" s="39">
        <f t="shared" si="3"/>
        <v>0.12982580401547922</v>
      </c>
      <c r="G222" s="39">
        <f t="shared" si="3"/>
        <v>0.11178378579761236</v>
      </c>
    </row>
    <row r="223" spans="1:7" x14ac:dyDescent="0.25">
      <c r="A223" s="24" t="s">
        <v>815</v>
      </c>
      <c r="B223" s="24" t="s">
        <v>816</v>
      </c>
      <c r="C223" s="38">
        <v>7376.0201220899999</v>
      </c>
      <c r="D223" s="61">
        <v>44655</v>
      </c>
      <c r="E223" s="24"/>
      <c r="F223" s="39">
        <f t="shared" si="3"/>
        <v>0.14068293339644411</v>
      </c>
      <c r="G223" s="39">
        <f t="shared" si="3"/>
        <v>0.10397868966593164</v>
      </c>
    </row>
    <row r="224" spans="1:7" x14ac:dyDescent="0.25">
      <c r="A224" s="24" t="s">
        <v>817</v>
      </c>
      <c r="B224" s="24" t="s">
        <v>818</v>
      </c>
      <c r="C224" s="38">
        <v>8926.7438948199997</v>
      </c>
      <c r="D224" s="61">
        <v>46213</v>
      </c>
      <c r="E224" s="24"/>
      <c r="F224" s="39">
        <f t="shared" si="3"/>
        <v>0.17025990927560444</v>
      </c>
      <c r="G224" s="39">
        <f t="shared" si="3"/>
        <v>0.10760647599443957</v>
      </c>
    </row>
    <row r="225" spans="1:7" x14ac:dyDescent="0.25">
      <c r="A225" s="24" t="s">
        <v>819</v>
      </c>
      <c r="B225" s="24" t="s">
        <v>820</v>
      </c>
      <c r="C225" s="38">
        <v>9309.2579026700005</v>
      </c>
      <c r="D225" s="61">
        <v>42655</v>
      </c>
      <c r="E225" s="24"/>
      <c r="F225" s="39">
        <f t="shared" si="3"/>
        <v>0.17755560421662103</v>
      </c>
      <c r="G225" s="39">
        <f t="shared" si="3"/>
        <v>9.9321711067076796E-2</v>
      </c>
    </row>
    <row r="226" spans="1:7" x14ac:dyDescent="0.25">
      <c r="A226" s="24" t="s">
        <v>821</v>
      </c>
      <c r="B226" s="24" t="s">
        <v>822</v>
      </c>
      <c r="C226" s="38">
        <f>SUM(C228:C233)</f>
        <v>1216.3686282700003</v>
      </c>
      <c r="D226" s="61">
        <f>SUM(D228:D233)</f>
        <v>6517</v>
      </c>
      <c r="E226" s="24"/>
      <c r="F226" s="39">
        <f>SUM(F228:F233)</f>
        <v>2.3199815602990101E-2</v>
      </c>
      <c r="G226" s="39">
        <f>SUM(G228:G233)</f>
        <v>1.5174764764368524E-2</v>
      </c>
    </row>
    <row r="227" spans="1:7" x14ac:dyDescent="0.25">
      <c r="A227" s="24" t="s">
        <v>823</v>
      </c>
      <c r="B227" s="63" t="s">
        <v>101</v>
      </c>
      <c r="C227" s="38">
        <f>SUM(C219:C226)</f>
        <v>52430.098975149995</v>
      </c>
      <c r="D227" s="61">
        <f>SUM(D219:D226)</f>
        <v>429463</v>
      </c>
      <c r="E227" s="24"/>
      <c r="F227" s="41">
        <f>SUM(F219:F226)</f>
        <v>1</v>
      </c>
      <c r="G227" s="41">
        <f>SUM(G219:G226)</f>
        <v>1</v>
      </c>
    </row>
    <row r="228" spans="1:7" outlineLevel="1" x14ac:dyDescent="0.25">
      <c r="A228" s="24" t="s">
        <v>824</v>
      </c>
      <c r="B228" s="42" t="s">
        <v>825</v>
      </c>
      <c r="C228" s="38">
        <v>1149.6899219100001</v>
      </c>
      <c r="D228" s="61">
        <v>6095</v>
      </c>
      <c r="E228" s="24"/>
      <c r="F228" s="39">
        <f t="shared" si="3"/>
        <v>2.1928051718058214E-2</v>
      </c>
      <c r="G228" s="39">
        <f t="shared" si="3"/>
        <v>1.4192142280010152E-2</v>
      </c>
    </row>
    <row r="229" spans="1:7" outlineLevel="1" x14ac:dyDescent="0.25">
      <c r="A229" s="24" t="s">
        <v>826</v>
      </c>
      <c r="B229" s="42" t="s">
        <v>827</v>
      </c>
      <c r="C229" s="38">
        <v>57.19327371</v>
      </c>
      <c r="D229" s="61">
        <v>374</v>
      </c>
      <c r="E229" s="24"/>
      <c r="F229" s="39">
        <f t="shared" si="3"/>
        <v>1.0908480973325567E-3</v>
      </c>
      <c r="G229" s="39">
        <f t="shared" si="3"/>
        <v>8.7085499798585672E-4</v>
      </c>
    </row>
    <row r="230" spans="1:7" outlineLevel="1" x14ac:dyDescent="0.25">
      <c r="A230" s="24" t="s">
        <v>828</v>
      </c>
      <c r="B230" s="42" t="s">
        <v>829</v>
      </c>
      <c r="C230" s="38">
        <v>8.2064157099999999</v>
      </c>
      <c r="D230" s="61">
        <v>40</v>
      </c>
      <c r="E230" s="24"/>
      <c r="F230" s="39">
        <f t="shared" si="3"/>
        <v>1.5652107988370478E-4</v>
      </c>
      <c r="G230" s="39">
        <f t="shared" si="3"/>
        <v>9.3139571977096983E-5</v>
      </c>
    </row>
    <row r="231" spans="1:7" outlineLevel="1" x14ac:dyDescent="0.25">
      <c r="A231" s="24" t="s">
        <v>830</v>
      </c>
      <c r="B231" s="42" t="s">
        <v>831</v>
      </c>
      <c r="C231" s="38">
        <v>0.28446189999999999</v>
      </c>
      <c r="D231" s="61">
        <v>2</v>
      </c>
      <c r="E231" s="24"/>
      <c r="F231" s="39">
        <f t="shared" si="3"/>
        <v>5.4255457372839375E-6</v>
      </c>
      <c r="G231" s="39">
        <f t="shared" si="3"/>
        <v>4.6569785988548487E-6</v>
      </c>
    </row>
    <row r="232" spans="1:7" outlineLevel="1" x14ac:dyDescent="0.25">
      <c r="A232" s="24" t="s">
        <v>832</v>
      </c>
      <c r="B232" s="42" t="s">
        <v>833</v>
      </c>
      <c r="C232" s="38">
        <v>0.39693778000000002</v>
      </c>
      <c r="D232" s="61">
        <v>1</v>
      </c>
      <c r="E232" s="24"/>
      <c r="F232" s="39">
        <f t="shared" si="3"/>
        <v>7.5707997459271333E-6</v>
      </c>
      <c r="G232" s="39">
        <f t="shared" si="3"/>
        <v>2.3284892994274243E-6</v>
      </c>
    </row>
    <row r="233" spans="1:7" outlineLevel="1" x14ac:dyDescent="0.25">
      <c r="A233" s="24" t="s">
        <v>834</v>
      </c>
      <c r="B233" s="42" t="s">
        <v>835</v>
      </c>
      <c r="C233" s="38">
        <v>0.59761726000000004</v>
      </c>
      <c r="D233" s="61">
        <v>5</v>
      </c>
      <c r="E233" s="24"/>
      <c r="F233" s="39">
        <f t="shared" si="3"/>
        <v>1.1398362232412519E-5</v>
      </c>
      <c r="G233" s="39">
        <f t="shared" si="3"/>
        <v>1.1642446497137123E-5</v>
      </c>
    </row>
    <row r="234" spans="1:7" outlineLevel="1" x14ac:dyDescent="0.25">
      <c r="A234" s="24" t="s">
        <v>836</v>
      </c>
      <c r="B234" s="42"/>
      <c r="C234" s="24"/>
      <c r="D234" s="24"/>
      <c r="E234" s="24"/>
      <c r="F234" s="39"/>
      <c r="G234" s="39"/>
    </row>
    <row r="235" spans="1:7" outlineLevel="1" x14ac:dyDescent="0.25">
      <c r="A235" s="24" t="s">
        <v>837</v>
      </c>
      <c r="B235" s="42"/>
      <c r="C235" s="24"/>
      <c r="D235" s="24"/>
      <c r="E235" s="24"/>
      <c r="F235" s="39"/>
      <c r="G235" s="39"/>
    </row>
    <row r="236" spans="1:7" outlineLevel="1" x14ac:dyDescent="0.25">
      <c r="A236" s="24" t="s">
        <v>838</v>
      </c>
      <c r="B236" s="42"/>
      <c r="C236" s="24"/>
      <c r="D236" s="24"/>
      <c r="E236" s="24"/>
      <c r="F236" s="39"/>
      <c r="G236" s="39"/>
    </row>
    <row r="237" spans="1:7" x14ac:dyDescent="0.25">
      <c r="A237" s="35"/>
      <c r="B237" s="67" t="s">
        <v>839</v>
      </c>
      <c r="C237" s="35" t="s">
        <v>766</v>
      </c>
      <c r="D237" s="35" t="s">
        <v>767</v>
      </c>
      <c r="E237" s="45"/>
      <c r="F237" s="35" t="s">
        <v>558</v>
      </c>
      <c r="G237" s="35" t="s">
        <v>768</v>
      </c>
    </row>
    <row r="238" spans="1:7" x14ac:dyDescent="0.25">
      <c r="A238" s="24" t="s">
        <v>840</v>
      </c>
      <c r="B238" s="24" t="s">
        <v>805</v>
      </c>
      <c r="C238" s="41">
        <v>0.5868207768770809</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11802.11283894</v>
      </c>
      <c r="D241" s="61">
        <v>186065</v>
      </c>
      <c r="E241" s="24"/>
      <c r="F241" s="39">
        <f>C241/C$249</f>
        <v>0.22510186075623817</v>
      </c>
      <c r="G241" s="39">
        <f>D241/D$249</f>
        <v>0.43325036149796375</v>
      </c>
    </row>
    <row r="242" spans="1:7" x14ac:dyDescent="0.25">
      <c r="A242" s="24" t="s">
        <v>842</v>
      </c>
      <c r="B242" s="24" t="s">
        <v>810</v>
      </c>
      <c r="C242" s="38">
        <v>6794.0613896200002</v>
      </c>
      <c r="D242" s="61">
        <v>57219</v>
      </c>
      <c r="E242" s="24"/>
      <c r="F242" s="39">
        <f t="shared" ref="F242:G247" si="4">C242/C$249</f>
        <v>0.1295832264753142</v>
      </c>
      <c r="G242" s="39">
        <f t="shared" si="4"/>
        <v>0.13323382922393781</v>
      </c>
    </row>
    <row r="243" spans="1:7" x14ac:dyDescent="0.25">
      <c r="A243" s="24" t="s">
        <v>843</v>
      </c>
      <c r="B243" s="24" t="s">
        <v>812</v>
      </c>
      <c r="C243" s="38">
        <v>7657.8797519</v>
      </c>
      <c r="D243" s="61">
        <v>53585</v>
      </c>
      <c r="E243" s="24"/>
      <c r="F243" s="39">
        <f t="shared" si="4"/>
        <v>0.14605884599854682</v>
      </c>
      <c r="G243" s="39">
        <f t="shared" si="4"/>
        <v>0.12477209910981854</v>
      </c>
    </row>
    <row r="244" spans="1:7" x14ac:dyDescent="0.25">
      <c r="A244" s="24" t="s">
        <v>844</v>
      </c>
      <c r="B244" s="24" t="s">
        <v>814</v>
      </c>
      <c r="C244" s="38">
        <v>7684.1862350000001</v>
      </c>
      <c r="D244" s="61">
        <v>45488</v>
      </c>
      <c r="E244" s="24"/>
      <c r="F244" s="39">
        <f t="shared" si="4"/>
        <v>0.14656058991309612</v>
      </c>
      <c r="G244" s="39">
        <f t="shared" si="4"/>
        <v>0.10591832125235469</v>
      </c>
    </row>
    <row r="245" spans="1:7" x14ac:dyDescent="0.25">
      <c r="A245" s="24" t="s">
        <v>845</v>
      </c>
      <c r="B245" s="24" t="s">
        <v>816</v>
      </c>
      <c r="C245" s="38">
        <v>7816.6701601900004</v>
      </c>
      <c r="D245" s="61">
        <v>40273</v>
      </c>
      <c r="E245" s="24"/>
      <c r="F245" s="39">
        <f t="shared" si="4"/>
        <v>0.14908745764326756</v>
      </c>
      <c r="G245" s="39">
        <f t="shared" si="4"/>
        <v>9.377524955584067E-2</v>
      </c>
    </row>
    <row r="246" spans="1:7" x14ac:dyDescent="0.25">
      <c r="A246" s="24" t="s">
        <v>846</v>
      </c>
      <c r="B246" s="24" t="s">
        <v>818</v>
      </c>
      <c r="C246" s="38">
        <v>6509.58478801</v>
      </c>
      <c r="D246" s="61">
        <v>30284</v>
      </c>
      <c r="E246" s="24"/>
      <c r="F246" s="39">
        <f t="shared" si="4"/>
        <v>0.1241574003340202</v>
      </c>
      <c r="G246" s="39">
        <f t="shared" si="4"/>
        <v>7.0515969943860127E-2</v>
      </c>
    </row>
    <row r="247" spans="1:7" x14ac:dyDescent="0.25">
      <c r="A247" s="24" t="s">
        <v>847</v>
      </c>
      <c r="B247" s="24" t="s">
        <v>820</v>
      </c>
      <c r="C247" s="38">
        <v>4165.6038114900002</v>
      </c>
      <c r="D247" s="61">
        <v>16549</v>
      </c>
      <c r="E247" s="24"/>
      <c r="F247" s="39">
        <f t="shared" si="4"/>
        <v>7.9450618879517057E-2</v>
      </c>
      <c r="G247" s="39">
        <f t="shared" si="4"/>
        <v>3.8534169416224451E-2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52430.098975149995</v>
      </c>
      <c r="D249" s="61">
        <f>SUM(D241:D248)</f>
        <v>429463</v>
      </c>
      <c r="E249" s="24"/>
      <c r="F249" s="47">
        <f>SUM(F241:F248)</f>
        <v>1.0000000000000002</v>
      </c>
      <c r="G249" s="47">
        <f>SUM(G241:G248)</f>
        <v>1</v>
      </c>
    </row>
    <row r="250" spans="1:7" outlineLevel="1" x14ac:dyDescent="0.25">
      <c r="A250" s="24" t="s">
        <v>850</v>
      </c>
      <c r="B250" s="42" t="s">
        <v>825</v>
      </c>
      <c r="C250" s="38">
        <v>0</v>
      </c>
      <c r="D250" s="61">
        <v>0</v>
      </c>
      <c r="E250" s="24"/>
      <c r="F250" s="39">
        <f t="shared" ref="F250:G255" si="5">C250/C$249</f>
        <v>0</v>
      </c>
      <c r="G250" s="39">
        <f t="shared" si="5"/>
        <v>0</v>
      </c>
    </row>
    <row r="251" spans="1:7" outlineLevel="1" x14ac:dyDescent="0.25">
      <c r="A251" s="24" t="s">
        <v>851</v>
      </c>
      <c r="B251" s="42" t="s">
        <v>827</v>
      </c>
      <c r="C251" s="38">
        <v>0</v>
      </c>
      <c r="D251" s="61">
        <v>0</v>
      </c>
      <c r="E251" s="24"/>
      <c r="F251" s="39">
        <f t="shared" si="5"/>
        <v>0</v>
      </c>
      <c r="G251" s="39">
        <f t="shared" si="5"/>
        <v>0</v>
      </c>
    </row>
    <row r="252" spans="1:7" outlineLevel="1" x14ac:dyDescent="0.25">
      <c r="A252" s="24" t="s">
        <v>852</v>
      </c>
      <c r="B252" s="42" t="s">
        <v>829</v>
      </c>
      <c r="C252" s="38">
        <v>0</v>
      </c>
      <c r="D252" s="61">
        <v>0</v>
      </c>
      <c r="E252" s="24"/>
      <c r="F252" s="39">
        <f t="shared" si="5"/>
        <v>0</v>
      </c>
      <c r="G252" s="39">
        <f t="shared" si="5"/>
        <v>0</v>
      </c>
    </row>
    <row r="253" spans="1:7" outlineLevel="1" x14ac:dyDescent="0.25">
      <c r="A253" s="24" t="s">
        <v>853</v>
      </c>
      <c r="B253" s="42" t="s">
        <v>831</v>
      </c>
      <c r="C253" s="38">
        <v>0</v>
      </c>
      <c r="D253" s="61">
        <v>0</v>
      </c>
      <c r="E253" s="24"/>
      <c r="F253" s="39">
        <f t="shared" si="5"/>
        <v>0</v>
      </c>
      <c r="G253" s="39">
        <f t="shared" si="5"/>
        <v>0</v>
      </c>
    </row>
    <row r="254" spans="1:7" outlineLevel="1" x14ac:dyDescent="0.25">
      <c r="A254" s="24" t="s">
        <v>854</v>
      </c>
      <c r="B254" s="42" t="s">
        <v>833</v>
      </c>
      <c r="C254" s="38">
        <v>0</v>
      </c>
      <c r="D254" s="61">
        <v>0</v>
      </c>
      <c r="E254" s="24"/>
      <c r="F254" s="39">
        <f t="shared" si="5"/>
        <v>0</v>
      </c>
      <c r="G254" s="39">
        <f t="shared" si="5"/>
        <v>0</v>
      </c>
    </row>
    <row r="255" spans="1:7" outlineLevel="1" x14ac:dyDescent="0.25">
      <c r="A255" s="24" t="s">
        <v>855</v>
      </c>
      <c r="B255" s="42" t="s">
        <v>835</v>
      </c>
      <c r="C255" s="38">
        <v>0</v>
      </c>
      <c r="D255" s="61">
        <v>0</v>
      </c>
      <c r="E255" s="24"/>
      <c r="F255" s="39">
        <f t="shared" si="5"/>
        <v>0</v>
      </c>
      <c r="G255" s="39">
        <f t="shared" si="5"/>
        <v>0</v>
      </c>
    </row>
    <row r="256" spans="1:7" outlineLevel="1" x14ac:dyDescent="0.25">
      <c r="A256" s="24" t="s">
        <v>856</v>
      </c>
      <c r="B256" s="42"/>
      <c r="C256" s="24"/>
      <c r="D256" s="24"/>
      <c r="E256" s="24"/>
      <c r="F256" s="68"/>
      <c r="G256" s="68"/>
    </row>
    <row r="257" spans="1:7" outlineLevel="1" x14ac:dyDescent="0.25">
      <c r="A257" s="24" t="s">
        <v>857</v>
      </c>
      <c r="B257" s="42"/>
      <c r="C257" s="24"/>
      <c r="D257" s="24"/>
      <c r="E257" s="24"/>
      <c r="F257" s="68"/>
      <c r="G257" s="68"/>
    </row>
    <row r="258" spans="1:7" outlineLevel="1" x14ac:dyDescent="0.25">
      <c r="A258" s="24" t="s">
        <v>858</v>
      </c>
      <c r="B258" s="42"/>
      <c r="C258" s="24"/>
      <c r="D258" s="24"/>
      <c r="E258" s="24"/>
      <c r="F258" s="68"/>
      <c r="G258" s="68"/>
    </row>
    <row r="259" spans="1:7" x14ac:dyDescent="0.25">
      <c r="A259" s="35"/>
      <c r="B259" s="67" t="s">
        <v>859</v>
      </c>
      <c r="C259" s="35" t="s">
        <v>558</v>
      </c>
      <c r="D259" s="35"/>
      <c r="E259" s="45"/>
      <c r="F259" s="35"/>
      <c r="G259" s="35"/>
    </row>
    <row r="260" spans="1:7" x14ac:dyDescent="0.25">
      <c r="A260" s="24" t="s">
        <v>860</v>
      </c>
      <c r="B260" s="24" t="s">
        <v>861</v>
      </c>
      <c r="C260" s="41">
        <v>0.78491393821314581</v>
      </c>
      <c r="D260" s="24"/>
      <c r="E260" s="62"/>
      <c r="F260" s="62"/>
      <c r="G260" s="62"/>
    </row>
    <row r="261" spans="1:7" x14ac:dyDescent="0.25">
      <c r="A261" s="24" t="s">
        <v>862</v>
      </c>
      <c r="B261" s="24" t="s">
        <v>863</v>
      </c>
      <c r="C261" s="41">
        <v>4.3818945101532253E-2</v>
      </c>
      <c r="D261" s="24"/>
      <c r="E261" s="62"/>
      <c r="F261" s="62"/>
      <c r="G261" s="19"/>
    </row>
    <row r="262" spans="1:7" x14ac:dyDescent="0.25">
      <c r="A262" s="24" t="s">
        <v>864</v>
      </c>
      <c r="B262" s="24" t="s">
        <v>865</v>
      </c>
      <c r="C262" s="41">
        <v>0.16975967459242308</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opLeftCell="C1" workbookViewId="0">
      <selection activeCell="C1" sqref="C1"/>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workbookViewId="0">
      <selection activeCell="C10" sqref="C10"/>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67.5703125" bestFit="1" customWidth="1"/>
    <col min="10" max="10" width="6.140625" bestFit="1"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collapsed="1"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53.251825819451284</v>
      </c>
      <c r="D75" s="24"/>
      <c r="E75" s="24"/>
      <c r="F75" s="24"/>
      <c r="G75" s="24"/>
    </row>
    <row r="76" spans="1:7" x14ac:dyDescent="0.25">
      <c r="A76" s="24" t="s">
        <v>1481</v>
      </c>
      <c r="B76" s="24" t="s">
        <v>1482</v>
      </c>
      <c r="C76" s="38">
        <v>181.22446687783494</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opLeftCell="A76" workbookViewId="0">
      <selection activeCell="E123" sqref="E123"/>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10" width="24.7109375"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44865</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44865</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52430.098975150002</v>
      </c>
      <c r="F38" s="159">
        <v>890.62226063412504</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716.59327145999998</v>
      </c>
      <c r="F40" s="164"/>
      <c r="G40" s="155"/>
      <c r="H40" s="99"/>
      <c r="I40" s="99"/>
      <c r="J40" s="99"/>
    </row>
    <row r="41" spans="1:10" x14ac:dyDescent="0.25">
      <c r="A41" s="134"/>
      <c r="B41" s="165"/>
      <c r="C41" s="166" t="s">
        <v>101</v>
      </c>
      <c r="D41" s="167"/>
      <c r="E41" s="377">
        <f>E38+E40</f>
        <v>53146.69224661</v>
      </c>
      <c r="F41" s="377">
        <f>F38</f>
        <v>890.62226063412504</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45990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720.03404688000001</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106.71758314000044</v>
      </c>
      <c r="F57" s="177"/>
      <c r="G57" s="178"/>
      <c r="H57" s="99"/>
      <c r="I57" s="99"/>
      <c r="J57" s="99"/>
    </row>
    <row r="58" spans="1:10" x14ac:dyDescent="0.25">
      <c r="A58" s="134"/>
      <c r="B58" s="165"/>
      <c r="C58" s="167"/>
      <c r="D58" s="182" t="s">
        <v>1558</v>
      </c>
      <c r="E58" s="380">
        <f>E62-E61</f>
        <v>826.75163002000045</v>
      </c>
      <c r="F58" s="177"/>
      <c r="G58" s="178"/>
      <c r="H58" s="99"/>
      <c r="I58" s="99"/>
      <c r="J58" s="99"/>
    </row>
    <row r="59" spans="1:10" x14ac:dyDescent="0.25">
      <c r="A59" s="134"/>
      <c r="B59" s="183" t="s">
        <v>1546</v>
      </c>
      <c r="C59" s="184"/>
      <c r="D59" s="185"/>
      <c r="E59" s="381">
        <v>46133.574002280002</v>
      </c>
      <c r="F59" s="177"/>
      <c r="G59" s="178"/>
      <c r="H59" s="99"/>
      <c r="I59" s="99"/>
      <c r="J59" s="99"/>
    </row>
    <row r="60" spans="1:10" x14ac:dyDescent="0.25">
      <c r="A60" s="134"/>
      <c r="B60" s="186" t="s">
        <v>1559</v>
      </c>
      <c r="C60" s="187"/>
      <c r="D60" s="188"/>
      <c r="E60" s="382">
        <v>7.3985010100000004</v>
      </c>
      <c r="F60" s="177"/>
      <c r="G60" s="178"/>
      <c r="H60" s="99"/>
      <c r="I60" s="99"/>
      <c r="J60" s="99"/>
    </row>
    <row r="61" spans="1:10" x14ac:dyDescent="0.25">
      <c r="A61" s="134"/>
      <c r="B61" s="165"/>
      <c r="C61" s="167"/>
      <c r="D61" s="182" t="s">
        <v>1560</v>
      </c>
      <c r="E61" s="380">
        <f>E59+E60</f>
        <v>46140.972503290002</v>
      </c>
      <c r="F61" s="177"/>
      <c r="G61" s="178"/>
      <c r="H61" s="99"/>
      <c r="I61" s="99"/>
      <c r="J61" s="99"/>
    </row>
    <row r="62" spans="1:10" x14ac:dyDescent="0.25">
      <c r="A62" s="134"/>
      <c r="B62" s="175" t="s">
        <v>1561</v>
      </c>
      <c r="C62" s="167"/>
      <c r="D62" s="168"/>
      <c r="E62" s="380">
        <v>46967.724133310003</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5.7847583668431772</v>
      </c>
      <c r="E71" s="338">
        <v>7.9323838954684822</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0.15551980305004195</v>
      </c>
      <c r="E73" s="339">
        <v>0.15551980305004195</v>
      </c>
      <c r="F73" s="203" t="s">
        <v>1570</v>
      </c>
      <c r="G73" s="104"/>
      <c r="H73" s="99"/>
      <c r="I73" s="195"/>
      <c r="J73" s="99"/>
    </row>
    <row r="74" spans="1:10" x14ac:dyDescent="0.25">
      <c r="A74" s="98"/>
      <c r="B74" s="165"/>
      <c r="C74" s="166" t="s">
        <v>1571</v>
      </c>
      <c r="D74" s="340">
        <v>5.708819170175718</v>
      </c>
      <c r="E74" s="340">
        <v>7.8274729372495919</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6.0670514121427361</v>
      </c>
      <c r="E76" s="341">
        <v>6.0670514121427361</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6851.9285862553679</v>
      </c>
      <c r="E82" s="389">
        <v>6211.058459724195</v>
      </c>
      <c r="F82" s="390">
        <v>5579.3521569336272</v>
      </c>
      <c r="G82" s="391">
        <v>4951.7985793956059</v>
      </c>
      <c r="H82" s="389">
        <v>4370.8608588846409</v>
      </c>
      <c r="I82" s="391">
        <v>14822.219051626429</v>
      </c>
      <c r="J82" s="392">
        <v>9615.9829666701353</v>
      </c>
    </row>
    <row r="83" spans="1:10" x14ac:dyDescent="0.25">
      <c r="A83" s="98"/>
      <c r="B83" s="111" t="s">
        <v>527</v>
      </c>
      <c r="C83" s="176"/>
      <c r="D83" s="388"/>
      <c r="E83" s="389"/>
      <c r="F83" s="390"/>
      <c r="G83" s="391"/>
      <c r="H83" s="389"/>
      <c r="I83" s="391"/>
      <c r="J83" s="392"/>
    </row>
    <row r="84" spans="1:10" x14ac:dyDescent="0.25">
      <c r="A84" s="98"/>
      <c r="B84" s="129" t="s">
        <v>1545</v>
      </c>
      <c r="C84" s="209"/>
      <c r="D84" s="393">
        <f>E40</f>
        <v>716.59327145999998</v>
      </c>
      <c r="E84" s="394"/>
      <c r="F84" s="394"/>
      <c r="G84" s="394"/>
      <c r="H84" s="394"/>
      <c r="I84" s="394"/>
      <c r="J84" s="395"/>
    </row>
    <row r="85" spans="1:10" x14ac:dyDescent="0.25">
      <c r="A85" s="98"/>
      <c r="B85" s="165"/>
      <c r="C85" s="210" t="s">
        <v>1576</v>
      </c>
      <c r="D85" s="396">
        <f>D82+D84</f>
        <v>7568.5218577153682</v>
      </c>
      <c r="E85" s="397">
        <f>E82</f>
        <v>6211.058459724195</v>
      </c>
      <c r="F85" s="397">
        <f t="shared" ref="F85:I85" si="0">F82</f>
        <v>5579.3521569336272</v>
      </c>
      <c r="G85" s="397">
        <f t="shared" si="0"/>
        <v>4951.7985793956059</v>
      </c>
      <c r="H85" s="397">
        <f t="shared" si="0"/>
        <v>4370.8608588846409</v>
      </c>
      <c r="I85" s="397">
        <f t="shared" si="0"/>
        <v>14822.219051626429</v>
      </c>
      <c r="J85" s="400">
        <f>J82</f>
        <v>9615.9829666701353</v>
      </c>
    </row>
    <row r="86" spans="1:10" x14ac:dyDescent="0.25">
      <c r="A86" s="98"/>
      <c r="B86" s="124"/>
      <c r="C86" s="211"/>
      <c r="D86" s="212"/>
      <c r="E86" s="212"/>
      <c r="F86" s="212"/>
      <c r="G86" s="212"/>
      <c r="H86" s="212"/>
      <c r="I86" s="212"/>
      <c r="J86" s="212"/>
    </row>
    <row r="87" spans="1:10" x14ac:dyDescent="0.25">
      <c r="A87" s="98"/>
      <c r="B87" s="116"/>
      <c r="C87" s="213" t="s">
        <v>1577</v>
      </c>
      <c r="D87" s="401">
        <f>D98</f>
        <v>3250</v>
      </c>
      <c r="E87" s="402">
        <f>E98</f>
        <v>3850</v>
      </c>
      <c r="F87" s="402">
        <f t="shared" ref="F87:I87" si="1">F98</f>
        <v>4040</v>
      </c>
      <c r="G87" s="402">
        <f t="shared" si="1"/>
        <v>2250</v>
      </c>
      <c r="H87" s="402">
        <f t="shared" si="1"/>
        <v>5000</v>
      </c>
      <c r="I87" s="402">
        <f t="shared" si="1"/>
        <v>24000</v>
      </c>
      <c r="J87" s="403">
        <f>J98</f>
        <v>3600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4088.31725555</v>
      </c>
      <c r="E93" s="405">
        <v>4056.2942090000001</v>
      </c>
      <c r="F93" s="406">
        <v>3972.5289195800001</v>
      </c>
      <c r="G93" s="407">
        <v>3823.1913691899999</v>
      </c>
      <c r="H93" s="405">
        <v>3655.5015716600001</v>
      </c>
      <c r="I93" s="407">
        <v>15477.39190995</v>
      </c>
      <c r="J93" s="408">
        <v>17329.975424560002</v>
      </c>
    </row>
    <row r="94" spans="1:10" x14ac:dyDescent="0.25">
      <c r="A94" s="98"/>
      <c r="B94" s="111" t="s">
        <v>527</v>
      </c>
      <c r="C94" s="176"/>
      <c r="D94" s="404"/>
      <c r="E94" s="405"/>
      <c r="F94" s="406"/>
      <c r="G94" s="407"/>
      <c r="H94" s="405"/>
      <c r="I94" s="407"/>
      <c r="J94" s="408"/>
    </row>
    <row r="95" spans="1:10" x14ac:dyDescent="0.25">
      <c r="A95" s="98"/>
      <c r="B95" s="129" t="s">
        <v>1545</v>
      </c>
      <c r="C95" s="209"/>
      <c r="D95" s="404">
        <f>E40</f>
        <v>716.59327145999998</v>
      </c>
      <c r="E95" s="405"/>
      <c r="F95" s="406"/>
      <c r="G95" s="407"/>
      <c r="H95" s="405"/>
      <c r="I95" s="407"/>
      <c r="J95" s="408"/>
    </row>
    <row r="96" spans="1:10" x14ac:dyDescent="0.25">
      <c r="A96" s="98"/>
      <c r="B96" s="165"/>
      <c r="C96" s="210" t="s">
        <v>1580</v>
      </c>
      <c r="D96" s="396">
        <f>D93+D95</f>
        <v>4804.9105270099999</v>
      </c>
      <c r="E96" s="397">
        <f>E93</f>
        <v>4056.2942090000001</v>
      </c>
      <c r="F96" s="397">
        <f t="shared" ref="F96:I96" si="2">F93</f>
        <v>3972.5289195800001</v>
      </c>
      <c r="G96" s="397">
        <f t="shared" si="2"/>
        <v>3823.1913691899999</v>
      </c>
      <c r="H96" s="397">
        <f t="shared" si="2"/>
        <v>3655.5015716600001</v>
      </c>
      <c r="I96" s="397">
        <f t="shared" si="2"/>
        <v>15477.39190995</v>
      </c>
      <c r="J96" s="400">
        <f>J93</f>
        <v>17329.975424560002</v>
      </c>
    </row>
    <row r="97" spans="1:10" x14ac:dyDescent="0.25">
      <c r="A97" s="98"/>
      <c r="B97" s="124"/>
      <c r="C97" s="211"/>
      <c r="D97" s="216"/>
      <c r="E97" s="216"/>
      <c r="F97" s="216"/>
      <c r="G97" s="216"/>
      <c r="H97" s="216"/>
      <c r="I97" s="216"/>
      <c r="J97" s="216"/>
    </row>
    <row r="98" spans="1:10" x14ac:dyDescent="0.25">
      <c r="A98" s="98"/>
      <c r="B98" s="217"/>
      <c r="C98" s="213" t="s">
        <v>1581</v>
      </c>
      <c r="D98" s="396">
        <v>3250</v>
      </c>
      <c r="E98" s="397">
        <v>3850</v>
      </c>
      <c r="F98" s="398">
        <v>4040</v>
      </c>
      <c r="G98" s="399">
        <v>2250</v>
      </c>
      <c r="H98" s="397">
        <v>5000</v>
      </c>
      <c r="I98" s="399">
        <v>24000</v>
      </c>
      <c r="J98" s="400">
        <v>3600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3250</v>
      </c>
      <c r="E100" s="409">
        <f t="shared" ref="E100:I100" si="3">E98-E99</f>
        <v>3100</v>
      </c>
      <c r="F100" s="409">
        <f t="shared" si="3"/>
        <v>4040</v>
      </c>
      <c r="G100" s="409">
        <f t="shared" si="3"/>
        <v>2250</v>
      </c>
      <c r="H100" s="409">
        <f t="shared" si="3"/>
        <v>5000</v>
      </c>
      <c r="I100" s="409">
        <f t="shared" si="3"/>
        <v>24000</v>
      </c>
      <c r="J100" s="410">
        <f>J98-J99</f>
        <v>3600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716.59327145999998</v>
      </c>
      <c r="D115" s="349">
        <f>E73</f>
        <v>0.15551980305004195</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716.59327145999998</v>
      </c>
      <c r="D117" s="351">
        <f>D115</f>
        <v>0.15551980305004195</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workbookViewId="0">
      <selection activeCell="H11" sqref="H11"/>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44865</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0.59864768915573463</v>
      </c>
      <c r="E43" s="1"/>
      <c r="F43" s="1"/>
    </row>
    <row r="44" spans="1:6" x14ac:dyDescent="0.25">
      <c r="A44" s="189"/>
      <c r="B44" s="284" t="s">
        <v>1623</v>
      </c>
      <c r="C44" s="285"/>
      <c r="D44" s="286">
        <v>0.28303697648374587</v>
      </c>
      <c r="E44" s="1"/>
      <c r="F44" s="1"/>
    </row>
    <row r="45" spans="1:6" x14ac:dyDescent="0.25">
      <c r="A45" s="189"/>
      <c r="B45" s="284" t="s">
        <v>1624</v>
      </c>
      <c r="C45" s="285"/>
      <c r="D45" s="286">
        <v>9.1821032459079521E-2</v>
      </c>
      <c r="E45" s="1"/>
      <c r="F45" s="1"/>
    </row>
    <row r="46" spans="1:6" x14ac:dyDescent="0.25">
      <c r="A46" s="189"/>
      <c r="B46" s="284" t="s">
        <v>1625</v>
      </c>
      <c r="C46" s="285"/>
      <c r="D46" s="286">
        <v>1.2294157322600323E-2</v>
      </c>
      <c r="E46" s="1"/>
      <c r="F46" s="1"/>
    </row>
    <row r="47" spans="1:6" x14ac:dyDescent="0.25">
      <c r="A47" s="189"/>
      <c r="B47" s="284" t="s">
        <v>1626</v>
      </c>
      <c r="C47" s="285"/>
      <c r="D47" s="286">
        <v>1.3757288307273054E-2</v>
      </c>
      <c r="E47" s="1"/>
      <c r="F47" s="1"/>
    </row>
    <row r="48" spans="1:6" x14ac:dyDescent="0.25">
      <c r="A48" s="189"/>
      <c r="B48" s="287" t="s">
        <v>1627</v>
      </c>
      <c r="C48" s="288"/>
      <c r="D48" s="289">
        <v>4.4285627156654767E-4</v>
      </c>
      <c r="E48" s="1"/>
      <c r="F48" s="1"/>
    </row>
    <row r="49" spans="1:6" x14ac:dyDescent="0.25">
      <c r="A49" s="189"/>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workbookViewId="0">
      <selection activeCell="L31" sqref="L31"/>
    </sheetView>
  </sheetViews>
  <sheetFormatPr defaultColWidth="9.140625" defaultRowHeight="15" x14ac:dyDescent="0.25"/>
  <cols>
    <col min="1" max="1" width="6.7109375" customWidth="1"/>
    <col min="2" max="3" width="12.7109375" customWidth="1"/>
    <col min="4" max="4" width="12.42578125" bestFit="1" customWidth="1"/>
    <col min="5" max="7" width="8.42578125" bestFit="1"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44865</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18750</v>
      </c>
      <c r="E11" s="356">
        <v>14750</v>
      </c>
      <c r="F11" s="356">
        <v>12750</v>
      </c>
      <c r="G11" s="357">
        <v>13250</v>
      </c>
      <c r="H11" s="1"/>
    </row>
    <row r="12" spans="1:8" x14ac:dyDescent="0.25">
      <c r="A12" s="189"/>
      <c r="B12" s="129" t="s">
        <v>1632</v>
      </c>
      <c r="C12" s="130"/>
      <c r="D12" s="358">
        <f>D13-D11</f>
        <v>27240</v>
      </c>
      <c r="E12" s="358">
        <f t="shared" ref="E12:F12" si="0">E13-E11</f>
        <v>26640</v>
      </c>
      <c r="F12" s="358">
        <f t="shared" si="0"/>
        <v>24790</v>
      </c>
      <c r="G12" s="360">
        <f>G13-G11</f>
        <v>22750</v>
      </c>
      <c r="H12" s="1"/>
    </row>
    <row r="13" spans="1:8" x14ac:dyDescent="0.25">
      <c r="A13" s="189"/>
      <c r="B13" s="165" t="s">
        <v>1633</v>
      </c>
      <c r="C13" s="167"/>
      <c r="D13" s="361">
        <f>D21</f>
        <v>45990</v>
      </c>
      <c r="E13" s="362">
        <f>E21</f>
        <v>41390</v>
      </c>
      <c r="F13" s="362">
        <f>F21</f>
        <v>37540</v>
      </c>
      <c r="G13" s="363">
        <f>G21</f>
        <v>36000</v>
      </c>
      <c r="H13" s="1"/>
    </row>
    <row r="14" spans="1:8" x14ac:dyDescent="0.25">
      <c r="A14" s="189"/>
      <c r="B14" s="99"/>
      <c r="C14" s="99"/>
      <c r="D14" s="102"/>
      <c r="E14" s="102"/>
      <c r="F14" s="102"/>
      <c r="G14" s="102"/>
      <c r="H14" s="1"/>
    </row>
    <row r="15" spans="1:8" x14ac:dyDescent="0.25">
      <c r="A15" s="189"/>
      <c r="B15" s="106" t="s">
        <v>1634</v>
      </c>
      <c r="C15" s="107"/>
      <c r="D15" s="364">
        <v>45990</v>
      </c>
      <c r="E15" s="364">
        <v>41390</v>
      </c>
      <c r="F15" s="364">
        <v>37540</v>
      </c>
      <c r="G15" s="365">
        <v>36000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45990</v>
      </c>
      <c r="E21" s="370">
        <f t="shared" ref="E21:F21" si="1">E15</f>
        <v>41390</v>
      </c>
      <c r="F21" s="370">
        <f t="shared" si="1"/>
        <v>37540</v>
      </c>
      <c r="G21" s="371">
        <f>G15</f>
        <v>36000</v>
      </c>
      <c r="H21" s="1"/>
    </row>
    <row r="22" spans="1:8" x14ac:dyDescent="0.25">
      <c r="A22" s="189"/>
      <c r="B22" s="99"/>
      <c r="C22" s="99"/>
      <c r="D22" s="102"/>
      <c r="E22" s="102"/>
      <c r="F22" s="292"/>
      <c r="G22" s="292"/>
      <c r="H22" s="1"/>
    </row>
    <row r="23" spans="1:8" x14ac:dyDescent="0.25">
      <c r="A23" s="189"/>
      <c r="B23" s="106" t="s">
        <v>248</v>
      </c>
      <c r="C23" s="107"/>
      <c r="D23" s="355">
        <v>45400</v>
      </c>
      <c r="E23" s="356">
        <v>40800</v>
      </c>
      <c r="F23" s="356">
        <v>36950</v>
      </c>
      <c r="G23" s="372">
        <v>35410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45990</v>
      </c>
      <c r="E26" s="362">
        <f>E21</f>
        <v>41390</v>
      </c>
      <c r="F26" s="362">
        <f>F21</f>
        <v>37540</v>
      </c>
      <c r="G26" s="363">
        <f>G21</f>
        <v>36000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5750</v>
      </c>
      <c r="E31" s="356">
        <v>3000</v>
      </c>
      <c r="F31" s="356">
        <v>1000</v>
      </c>
      <c r="G31" s="357">
        <v>2000</v>
      </c>
      <c r="H31" s="1"/>
    </row>
    <row r="32" spans="1:8" x14ac:dyDescent="0.25">
      <c r="A32" s="189"/>
      <c r="B32" s="129" t="s">
        <v>1632</v>
      </c>
      <c r="C32" s="130"/>
      <c r="D32" s="359">
        <f>D33-D31</f>
        <v>6600</v>
      </c>
      <c r="E32" s="359">
        <f t="shared" ref="E32:F32" si="3">E33-E31</f>
        <v>6000</v>
      </c>
      <c r="F32" s="359">
        <f t="shared" si="3"/>
        <v>4040</v>
      </c>
      <c r="G32" s="373">
        <f>G33-G31</f>
        <v>6600</v>
      </c>
      <c r="H32" s="1"/>
    </row>
    <row r="33" spans="1:8" x14ac:dyDescent="0.25">
      <c r="A33" s="189"/>
      <c r="B33" s="165" t="s">
        <v>1633</v>
      </c>
      <c r="C33" s="167"/>
      <c r="D33" s="362">
        <f>D41</f>
        <v>12350</v>
      </c>
      <c r="E33" s="362">
        <f t="shared" ref="E33:F33" si="4">E41</f>
        <v>9000</v>
      </c>
      <c r="F33" s="362">
        <f t="shared" si="4"/>
        <v>5040</v>
      </c>
      <c r="G33" s="363">
        <f>G41</f>
        <v>8600</v>
      </c>
      <c r="H33" s="1"/>
    </row>
    <row r="34" spans="1:8" x14ac:dyDescent="0.25">
      <c r="A34" s="189"/>
      <c r="B34" s="99"/>
      <c r="C34" s="99"/>
      <c r="D34" s="102"/>
      <c r="E34" s="102"/>
      <c r="F34" s="102"/>
      <c r="G34" s="102"/>
      <c r="H34" s="1"/>
    </row>
    <row r="35" spans="1:8" x14ac:dyDescent="0.25">
      <c r="A35" s="189"/>
      <c r="B35" s="106" t="s">
        <v>1634</v>
      </c>
      <c r="C35" s="107"/>
      <c r="D35" s="356">
        <v>12350</v>
      </c>
      <c r="E35" s="356">
        <v>9000</v>
      </c>
      <c r="F35" s="356">
        <v>5040</v>
      </c>
      <c r="G35" s="357">
        <v>8600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12350</v>
      </c>
      <c r="E41" s="362">
        <f>E35</f>
        <v>9000</v>
      </c>
      <c r="F41" s="362">
        <f>F35</f>
        <v>5040</v>
      </c>
      <c r="G41" s="374">
        <f>G35</f>
        <v>8600</v>
      </c>
      <c r="H41" s="1"/>
    </row>
    <row r="42" spans="1:8" x14ac:dyDescent="0.25">
      <c r="A42" s="189"/>
      <c r="B42" s="99"/>
      <c r="C42" s="99"/>
      <c r="D42" s="102"/>
      <c r="E42" s="102"/>
      <c r="F42" s="102"/>
      <c r="G42" s="102"/>
      <c r="H42" s="1"/>
    </row>
    <row r="43" spans="1:8" x14ac:dyDescent="0.25">
      <c r="A43" s="189"/>
      <c r="B43" s="106" t="s">
        <v>248</v>
      </c>
      <c r="C43" s="107"/>
      <c r="D43" s="356">
        <v>12350</v>
      </c>
      <c r="E43" s="356">
        <v>9000</v>
      </c>
      <c r="F43" s="356">
        <v>5040</v>
      </c>
      <c r="G43" s="357">
        <v>8600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12350</v>
      </c>
      <c r="E46" s="362">
        <f t="shared" ref="E46:F46" si="6">E41</f>
        <v>9000</v>
      </c>
      <c r="F46" s="362">
        <f t="shared" si="6"/>
        <v>5040</v>
      </c>
      <c r="G46" s="374">
        <f>G41</f>
        <v>8600</v>
      </c>
      <c r="H46" s="1"/>
    </row>
    <row r="47" spans="1:8" x14ac:dyDescent="0.25">
      <c r="A47" s="189"/>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2022-12-01T15:01:10Z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