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UR.MSD.WORLD.SOCGEN\groupdir\Tree\COMM\ADM\SEC\RESULTATS-GROUPE\2021-T4\CP &amp; Slides\20220404_Séries retraitées\"/>
    </mc:Choice>
  </mc:AlternateContent>
  <xr:revisionPtr revIDLastSave="0" documentId="13_ncr:1_{687D53C9-38F5-46FA-8DD0-9C039D711FB4}" xr6:coauthVersionLast="46" xr6:coauthVersionMax="46" xr10:uidLastSave="{00000000-0000-0000-0000-000000000000}"/>
  <bookViews>
    <workbookView xWindow="-120" yWindow="-120" windowWidth="38640" windowHeight="21240" activeTab="3" xr2:uid="{00000000-000D-0000-FFFF-FFFF00000000}"/>
  </bookViews>
  <sheets>
    <sheet name="GROUPE" sheetId="2" r:id="rId1"/>
    <sheet name="RBDF" sheetId="3" r:id="rId2"/>
    <sheet name="IBFS" sheetId="4" r:id="rId3"/>
    <sheet name="GBIS" sheetId="5" r:id="rId4"/>
    <sheet name="HORS POLE" sheetId="6" r:id="rId5"/>
  </sheets>
  <externalReferences>
    <externalReference r:id="rId6"/>
  </externalReferences>
  <definedNames>
    <definedName name="_xlnm.Print_Area" localSheetId="0">GROUPE!$A$1:$L$22</definedName>
    <definedName name="_xlnm.Print_Area" localSheetId="4">'HORS POLE'!$A$1:$L$21</definedName>
    <definedName name="_xlnm.Print_Area" localSheetId="2">IBFS!$A$1:$M$113</definedName>
    <definedName name="_xlnm.Print_Area" localSheetId="1">RBDF!$A$1:$L$19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G8" i="5"/>
  <c r="F8" i="5"/>
  <c r="E8" i="5"/>
  <c r="D8" i="5"/>
  <c r="L8" i="3" l="1"/>
  <c r="M9" i="5"/>
  <c r="I8" i="5"/>
  <c r="I10" i="5" s="1"/>
  <c r="I15" i="5" s="1"/>
  <c r="I17" i="5" s="1"/>
  <c r="I7" i="5"/>
  <c r="I6" i="5"/>
  <c r="J8" i="5"/>
  <c r="J10" i="5" s="1"/>
  <c r="J15" i="5" s="1"/>
  <c r="J17" i="5" s="1"/>
  <c r="J7" i="5"/>
  <c r="J6" i="5"/>
  <c r="K7" i="5"/>
  <c r="M7" i="5" s="1"/>
  <c r="K6" i="5"/>
  <c r="K8" i="5" s="1"/>
  <c r="K10" i="5" s="1"/>
  <c r="K15" i="5" s="1"/>
  <c r="K17" i="5" s="1"/>
  <c r="L17" i="5"/>
  <c r="L15" i="5"/>
  <c r="L10" i="5"/>
  <c r="L8" i="5"/>
  <c r="L7" i="5"/>
  <c r="L6" i="5"/>
  <c r="M65" i="5" l="1"/>
  <c r="M64" i="5"/>
  <c r="M63" i="5"/>
  <c r="M62" i="5"/>
  <c r="M61" i="5"/>
  <c r="M60" i="5"/>
  <c r="M59" i="5"/>
  <c r="M58" i="5"/>
  <c r="M57" i="5"/>
  <c r="M56" i="5"/>
  <c r="M55" i="5"/>
  <c r="M54" i="5"/>
  <c r="L65" i="5"/>
  <c r="L63" i="5"/>
  <c r="L58" i="5"/>
  <c r="L56" i="5"/>
  <c r="L50" i="5"/>
  <c r="L48" i="5"/>
  <c r="G8" i="3"/>
  <c r="L9" i="3" l="1"/>
  <c r="L7" i="3"/>
  <c r="L17" i="3"/>
  <c r="L15" i="3"/>
  <c r="L14" i="3"/>
  <c r="L13" i="3"/>
  <c r="L11" i="3"/>
  <c r="J10" i="3"/>
  <c r="J12" i="3" l="1"/>
  <c r="I10" i="3"/>
  <c r="I12" i="3" l="1"/>
  <c r="J16" i="3"/>
  <c r="I21" i="5"/>
  <c r="M49" i="5"/>
  <c r="M47" i="5"/>
  <c r="M46" i="5"/>
  <c r="M45" i="5"/>
  <c r="M44" i="5"/>
  <c r="M42" i="5"/>
  <c r="M40" i="5"/>
  <c r="M39" i="5"/>
  <c r="M34" i="5"/>
  <c r="M32" i="5"/>
  <c r="M31" i="5"/>
  <c r="M30" i="5"/>
  <c r="M29" i="5"/>
  <c r="M27" i="5"/>
  <c r="M25" i="5"/>
  <c r="M24" i="5"/>
  <c r="M23" i="5"/>
  <c r="M22" i="5"/>
  <c r="M13" i="5"/>
  <c r="M12" i="5"/>
  <c r="M15" i="5" s="1"/>
  <c r="M11" i="5"/>
  <c r="M6" i="5"/>
  <c r="M8" i="5" s="1"/>
  <c r="M10" i="5" s="1"/>
  <c r="L41" i="5"/>
  <c r="L43" i="5" s="1"/>
  <c r="L21" i="5"/>
  <c r="K41" i="5"/>
  <c r="K43" i="5" s="1"/>
  <c r="K48" i="5" s="1"/>
  <c r="K50" i="5" s="1"/>
  <c r="K21" i="5"/>
  <c r="J41" i="5"/>
  <c r="J43" i="5" s="1"/>
  <c r="J48" i="5" s="1"/>
  <c r="J50" i="5" s="1"/>
  <c r="J21" i="5"/>
  <c r="I41" i="5"/>
  <c r="I43" i="5" s="1"/>
  <c r="I48" i="5" s="1"/>
  <c r="I50" i="5" s="1"/>
  <c r="H10" i="3"/>
  <c r="M17" i="5" l="1"/>
  <c r="J18" i="3"/>
  <c r="K26" i="5"/>
  <c r="K28" i="5" s="1"/>
  <c r="K33" i="5" s="1"/>
  <c r="K35" i="5" s="1"/>
  <c r="J26" i="5"/>
  <c r="J28" i="5" s="1"/>
  <c r="J33" i="5" s="1"/>
  <c r="J35" i="5" s="1"/>
  <c r="L26" i="5"/>
  <c r="L28" i="5" s="1"/>
  <c r="L33" i="5" s="1"/>
  <c r="L35" i="5" s="1"/>
  <c r="H12" i="3"/>
  <c r="I16" i="3"/>
  <c r="M50" i="5"/>
  <c r="M21" i="5"/>
  <c r="M43" i="5"/>
  <c r="M48" i="5"/>
  <c r="M41" i="5"/>
  <c r="I26" i="5"/>
  <c r="I28" i="5" s="1"/>
  <c r="I33" i="5" s="1"/>
  <c r="I35" i="5" s="1"/>
  <c r="H49" i="5"/>
  <c r="H47" i="5"/>
  <c r="H46" i="5"/>
  <c r="H45" i="5"/>
  <c r="H44" i="5"/>
  <c r="H42" i="5"/>
  <c r="H40" i="5"/>
  <c r="H39" i="5"/>
  <c r="H34" i="5"/>
  <c r="H32" i="5"/>
  <c r="H31" i="5"/>
  <c r="H30" i="5"/>
  <c r="H29" i="5"/>
  <c r="H27" i="5"/>
  <c r="H25" i="5"/>
  <c r="H24" i="5"/>
  <c r="H23" i="5"/>
  <c r="H22" i="5"/>
  <c r="H16" i="5"/>
  <c r="H14" i="5"/>
  <c r="H13" i="5"/>
  <c r="H12" i="5"/>
  <c r="H11" i="5"/>
  <c r="H9" i="5"/>
  <c r="H7" i="5"/>
  <c r="H6" i="5"/>
  <c r="M35" i="5" l="1"/>
  <c r="I18" i="3"/>
  <c r="M26" i="5"/>
  <c r="G10" i="5"/>
  <c r="H16" i="3"/>
  <c r="M33" i="5"/>
  <c r="M28" i="5"/>
  <c r="H18" i="3" l="1"/>
  <c r="G15" i="5"/>
  <c r="G41" i="5"/>
  <c r="G43" i="5" s="1"/>
  <c r="G48" i="5" s="1"/>
  <c r="G50" i="5" s="1"/>
  <c r="F41" i="5"/>
  <c r="F43" i="5" s="1"/>
  <c r="F48" i="5" s="1"/>
  <c r="F50" i="5" s="1"/>
  <c r="E10" i="3"/>
  <c r="F10" i="5" l="1"/>
  <c r="E12" i="3"/>
  <c r="G17" i="5"/>
  <c r="E41" i="5"/>
  <c r="E43" i="5" s="1"/>
  <c r="E48" i="5" s="1"/>
  <c r="E50" i="5" s="1"/>
  <c r="E26" i="5"/>
  <c r="E28" i="5" s="1"/>
  <c r="E33" i="5" s="1"/>
  <c r="E35" i="5" s="1"/>
  <c r="D41" i="5"/>
  <c r="G21" i="5"/>
  <c r="F21" i="5"/>
  <c r="E21" i="5"/>
  <c r="D21" i="5"/>
  <c r="D10" i="5"/>
  <c r="D66" i="5"/>
  <c r="D56" i="5"/>
  <c r="D58" i="5" s="1"/>
  <c r="C19" i="3"/>
  <c r="K10" i="3"/>
  <c r="K12" i="3" s="1"/>
  <c r="D10" i="3"/>
  <c r="C10" i="3"/>
  <c r="C12" i="3" s="1"/>
  <c r="C15" i="3"/>
  <c r="D15" i="5" l="1"/>
  <c r="H41" i="5"/>
  <c r="C16" i="3"/>
  <c r="C18" i="3" s="1"/>
  <c r="D43" i="5"/>
  <c r="D17" i="5"/>
  <c r="L12" i="3"/>
  <c r="K16" i="3"/>
  <c r="K18" i="3" s="1"/>
  <c r="L18" i="3" s="1"/>
  <c r="G26" i="5"/>
  <c r="F26" i="5"/>
  <c r="F15" i="5"/>
  <c r="H43" i="5"/>
  <c r="D48" i="5"/>
  <c r="L10" i="3"/>
  <c r="D26" i="5"/>
  <c r="H21" i="5"/>
  <c r="D12" i="3"/>
  <c r="D63" i="5"/>
  <c r="E10" i="5"/>
  <c r="E16" i="3"/>
  <c r="E18" i="3" l="1"/>
  <c r="L16" i="3"/>
  <c r="G28" i="5"/>
  <c r="F17" i="5"/>
  <c r="E15" i="5"/>
  <c r="D65" i="5"/>
  <c r="D28" i="5"/>
  <c r="H26" i="5"/>
  <c r="H10" i="5"/>
  <c r="H48" i="5"/>
  <c r="D50" i="5"/>
  <c r="H50" i="5" s="1"/>
  <c r="F28" i="5"/>
  <c r="D16" i="3"/>
  <c r="G33" i="5" l="1"/>
  <c r="E17" i="5"/>
  <c r="H15" i="5"/>
  <c r="D33" i="5"/>
  <c r="H28" i="5"/>
  <c r="D18" i="3"/>
  <c r="F33" i="5"/>
  <c r="H17" i="5" l="1"/>
  <c r="D35" i="5"/>
  <c r="H33" i="5"/>
  <c r="F35" i="5"/>
  <c r="G35" i="5"/>
  <c r="H35" i="5" l="1"/>
</calcChain>
</file>

<file path=xl/sharedStrings.xml><?xml version="1.0" encoding="utf-8"?>
<sst xmlns="http://schemas.openxmlformats.org/spreadsheetml/2006/main" count="269" uniqueCount="151">
  <si>
    <r>
      <rPr>
        <sz val="12"/>
        <color rgb="FF000000"/>
        <rFont val="Arial"/>
        <family val="2"/>
      </rPr>
      <t>GROUPE</t>
    </r>
  </si>
  <si>
    <t/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</si>
  <si>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</si>
  <si>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10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</si>
  <si>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T1-20</t>
    </r>
  </si>
  <si>
    <r>
      <rPr>
        <b/>
        <sz val="10"/>
        <color rgb="FF000000"/>
        <rFont val="Arial"/>
        <family val="2"/>
      </rPr>
      <t>T2-20</t>
    </r>
  </si>
  <si>
    <r>
      <rPr>
        <b/>
        <sz val="10"/>
        <color rgb="FF000000"/>
        <rFont val="Arial"/>
        <family val="2"/>
      </rPr>
      <t>T3-20</t>
    </r>
  </si>
  <si>
    <r>
      <rPr>
        <b/>
        <sz val="10"/>
        <color rgb="FF000000"/>
        <rFont val="Arial"/>
        <family val="2"/>
      </rPr>
      <t>T4-20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</si>
  <si>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</si>
  <si>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</si>
  <si>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</si>
  <si>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</si>
  <si>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</si>
  <si>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Groupe</t>
    </r>
  </si>
  <si>
    <r>
      <rPr>
        <b/>
        <sz val="10"/>
        <color rgb="FF000000"/>
        <rFont val="Arial"/>
        <family val="2"/>
      </rPr>
      <t>Produit net bancaire</t>
    </r>
  </si>
  <si>
    <r>
      <rPr>
        <sz val="10"/>
        <color rgb="FF000000"/>
        <rFont val="Arial"/>
        <family val="2"/>
      </rPr>
      <t>Frais de gestion</t>
    </r>
  </si>
  <si>
    <r>
      <rPr>
        <sz val="10"/>
        <color rgb="FF000000"/>
        <rFont val="Arial"/>
        <family val="2"/>
      </rPr>
      <t>Résultat brut d'exploitation</t>
    </r>
  </si>
  <si>
    <r>
      <rPr>
        <sz val="10"/>
        <color rgb="FF000000"/>
        <rFont val="Arial"/>
        <family val="2"/>
      </rPr>
      <t>Coût net du risque</t>
    </r>
  </si>
  <si>
    <r>
      <rPr>
        <sz val="10"/>
        <color rgb="FF000000"/>
        <rFont val="Arial"/>
        <family val="2"/>
      </rPr>
      <t>Résultat d'exploitation</t>
    </r>
  </si>
  <si>
    <r>
      <rPr>
        <sz val="10"/>
        <color rgb="FF000000"/>
        <rFont val="Arial"/>
        <family val="2"/>
      </rPr>
      <t>Quote-part du résultat net des entreprises mises en équivalence</t>
    </r>
  </si>
  <si>
    <r>
      <rPr>
        <sz val="10"/>
        <color rgb="FF000000"/>
        <rFont val="Arial"/>
        <family val="2"/>
      </rPr>
      <t>Gains ou pertes nets sur autres actifs</t>
    </r>
  </si>
  <si>
    <r>
      <rPr>
        <sz val="10"/>
        <color rgb="FF000000"/>
        <rFont val="Arial"/>
        <family val="2"/>
      </rPr>
      <t>Pertes de valeur des écarts d'acquisition</t>
    </r>
  </si>
  <si>
    <r>
      <rPr>
        <sz val="10"/>
        <color rgb="FF000000"/>
        <rFont val="Arial"/>
        <family val="2"/>
      </rPr>
      <t>Impôts sur les bénéfices</t>
    </r>
  </si>
  <si>
    <r>
      <rPr>
        <sz val="10"/>
        <color rgb="FF000000"/>
        <rFont val="Arial"/>
        <family val="2"/>
      </rPr>
      <t>Résultat net</t>
    </r>
  </si>
  <si>
    <r>
      <rPr>
        <i/>
        <sz val="10"/>
        <color rgb="FF000000"/>
        <rFont val="Arial"/>
        <family val="2"/>
      </rPr>
      <t>Dont participations ne donnant pas le contrôle</t>
    </r>
  </si>
  <si>
    <r>
      <rPr>
        <b/>
        <sz val="10"/>
        <color rgb="FF000000"/>
        <rFont val="Arial"/>
        <family val="2"/>
      </rPr>
      <t>Résultat net part du Groupe</t>
    </r>
  </si>
  <si>
    <r>
      <rPr>
        <sz val="10"/>
        <color rgb="FF000000"/>
        <rFont val="Arial"/>
        <family val="2"/>
      </rPr>
      <t>Fonds propres moyens</t>
    </r>
  </si>
  <si>
    <r>
      <rPr>
        <sz val="10"/>
        <color rgb="FF000000"/>
        <rFont val="Arial"/>
        <family val="2"/>
      </rPr>
      <t>ROE Groupe (après impôt)</t>
    </r>
  </si>
  <si>
    <r>
      <rPr>
        <sz val="12"/>
        <color rgb="FF000000"/>
        <rFont val="Arial"/>
        <family val="2"/>
      </rPr>
      <t>Banque de détail en France</t>
    </r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</si>
  <si>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</si>
  <si>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10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</si>
  <si>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T1-20</t>
    </r>
  </si>
  <si>
    <r>
      <rPr>
        <b/>
        <sz val="10"/>
        <color rgb="FF000000"/>
        <rFont val="Arial"/>
        <family val="2"/>
      </rPr>
      <t>T2-20</t>
    </r>
  </si>
  <si>
    <r>
      <rPr>
        <b/>
        <sz val="10"/>
        <color rgb="FF000000"/>
        <rFont val="Arial"/>
        <family val="2"/>
      </rPr>
      <t>T3-20</t>
    </r>
  </si>
  <si>
    <r>
      <rPr>
        <b/>
        <sz val="10"/>
        <color rgb="FF000000"/>
        <rFont val="Arial"/>
        <family val="2"/>
      </rPr>
      <t>T4-20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</si>
  <si>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</si>
  <si>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</si>
  <si>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</si>
  <si>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</si>
  <si>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</si>
  <si>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Banque de detail en France</t>
    </r>
  </si>
  <si>
    <r>
      <rPr>
        <b/>
        <sz val="10"/>
        <color rgb="FF000000"/>
        <rFont val="Arial"/>
        <family val="2"/>
      </rPr>
      <t>Produit net bancaire</t>
    </r>
  </si>
  <si>
    <r>
      <rPr>
        <sz val="10"/>
        <color rgb="FF000000"/>
        <rFont val="Arial"/>
        <family val="2"/>
      </rPr>
      <t>Frais de gestion</t>
    </r>
  </si>
  <si>
    <r>
      <rPr>
        <sz val="10"/>
        <color rgb="FF000000"/>
        <rFont val="Arial"/>
        <family val="2"/>
      </rPr>
      <t>Résultat brut d'exploitation</t>
    </r>
  </si>
  <si>
    <r>
      <rPr>
        <sz val="10"/>
        <color rgb="FF000000"/>
        <rFont val="Arial"/>
        <family val="2"/>
      </rPr>
      <t>Coût net du risque</t>
    </r>
  </si>
  <si>
    <r>
      <rPr>
        <sz val="10"/>
        <color rgb="FF000000"/>
        <rFont val="Arial"/>
        <family val="2"/>
      </rPr>
      <t>Résultat d'exploitation</t>
    </r>
  </si>
  <si>
    <r>
      <rPr>
        <sz val="10"/>
        <color rgb="FF000000"/>
        <rFont val="Arial"/>
        <family val="2"/>
      </rPr>
      <t>Quote-part des résultats net des entreprises mises en équivalence</t>
    </r>
  </si>
  <si>
    <r>
      <rPr>
        <sz val="10"/>
        <color rgb="FF000000"/>
        <rFont val="Arial"/>
        <family val="2"/>
      </rPr>
      <t>Gains ou pertes nets sur autres actifs</t>
    </r>
  </si>
  <si>
    <r>
      <rPr>
        <sz val="10"/>
        <color rgb="FF000000"/>
        <rFont val="Arial"/>
        <family val="2"/>
      </rPr>
      <t>Impôts sur les bénéfices</t>
    </r>
  </si>
  <si>
    <r>
      <rPr>
        <sz val="10"/>
        <color rgb="FF000000"/>
        <rFont val="Arial"/>
        <family val="2"/>
      </rPr>
      <t>Résultat net</t>
    </r>
  </si>
  <si>
    <r>
      <rPr>
        <i/>
        <sz val="10"/>
        <color rgb="FF000000"/>
        <rFont val="Arial"/>
        <family val="2"/>
      </rPr>
      <t>Dont participations ne donnant pas le contrôle</t>
    </r>
  </si>
  <si>
    <r>
      <rPr>
        <b/>
        <sz val="10"/>
        <color rgb="FF000000"/>
        <rFont val="Arial"/>
        <family val="2"/>
      </rPr>
      <t>Résultat net part du Groupe</t>
    </r>
  </si>
  <si>
    <r>
      <rPr>
        <sz val="10"/>
        <color rgb="FF000000"/>
        <rFont val="Arial"/>
        <family val="2"/>
      </rPr>
      <t>fonds propres moyens part groupe trimestriel</t>
    </r>
  </si>
  <si>
    <r>
      <rPr>
        <sz val="12"/>
        <color rgb="FF000000"/>
        <rFont val="Arial"/>
        <family val="2"/>
      </rPr>
      <t>Banque de détail et Services Financiers Internationaux</t>
    </r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</si>
  <si>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</si>
  <si>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9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</si>
  <si>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T1-20</t>
    </r>
  </si>
  <si>
    <r>
      <rPr>
        <b/>
        <sz val="10"/>
        <color rgb="FF000000"/>
        <rFont val="Arial"/>
        <family val="2"/>
      </rPr>
      <t>T2-20</t>
    </r>
  </si>
  <si>
    <r>
      <rPr>
        <b/>
        <sz val="10"/>
        <color rgb="FF000000"/>
        <rFont val="Arial"/>
        <family val="2"/>
      </rPr>
      <t>T3-20</t>
    </r>
  </si>
  <si>
    <r>
      <rPr>
        <b/>
        <sz val="10"/>
        <color rgb="FF000000"/>
        <rFont val="Arial"/>
        <family val="2"/>
      </rPr>
      <t>T4-20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</si>
  <si>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</si>
  <si>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</si>
  <si>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</si>
  <si>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</si>
  <si>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</si>
  <si>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Banque de détail et Services Finanicers Internationaux</t>
    </r>
  </si>
  <si>
    <r>
      <rPr>
        <b/>
        <sz val="9"/>
        <color rgb="FF000000"/>
        <rFont val="Arial"/>
        <family val="2"/>
      </rPr>
      <t>Produit net bancaire</t>
    </r>
  </si>
  <si>
    <r>
      <rPr>
        <sz val="9"/>
        <color rgb="FF000000"/>
        <rFont val="Arial"/>
        <family val="2"/>
      </rPr>
      <t>Frais de gestion</t>
    </r>
  </si>
  <si>
    <r>
      <rPr>
        <i/>
        <sz val="9"/>
        <color rgb="FF000000"/>
        <rFont val="Arial"/>
        <family val="2"/>
      </rPr>
      <t>Résultat brut d'exploitation</t>
    </r>
  </si>
  <si>
    <r>
      <rPr>
        <sz val="9"/>
        <color rgb="FF000000"/>
        <rFont val="Arial"/>
        <family val="2"/>
      </rPr>
      <t>Coût net du risque</t>
    </r>
  </si>
  <si>
    <r>
      <rPr>
        <i/>
        <sz val="9"/>
        <color rgb="FF000000"/>
        <rFont val="Arial"/>
        <family val="2"/>
      </rPr>
      <t>Résultat d'exploitation</t>
    </r>
  </si>
  <si>
    <r>
      <rPr>
        <sz val="9"/>
        <color rgb="FF000000"/>
        <rFont val="Arial"/>
        <family val="2"/>
      </rPr>
      <t>Quote-part des résultats net des entreprises mises en équivalence</t>
    </r>
  </si>
  <si>
    <r>
      <rPr>
        <sz val="9"/>
        <color rgb="FF000000"/>
        <rFont val="Arial"/>
        <family val="2"/>
      </rPr>
      <t>Gains ou pertes nets sur autres actifs</t>
    </r>
  </si>
  <si>
    <r>
      <rPr>
        <sz val="9"/>
        <color rgb="FF000000"/>
        <rFont val="Arial"/>
        <family val="2"/>
      </rPr>
      <t>Pertes de valeur des écarts d'acquisition</t>
    </r>
  </si>
  <si>
    <r>
      <rPr>
        <sz val="9"/>
        <color rgb="FF000000"/>
        <rFont val="Arial"/>
        <family val="2"/>
      </rPr>
      <t>Impôts sur les bénéfices</t>
    </r>
  </si>
  <si>
    <r>
      <rPr>
        <i/>
        <sz val="9"/>
        <color rgb="FF000000"/>
        <rFont val="Arial"/>
        <family val="2"/>
      </rPr>
      <t>Résultat net</t>
    </r>
  </si>
  <si>
    <r>
      <rPr>
        <i/>
        <sz val="9"/>
        <color rgb="FF000000"/>
        <rFont val="Arial"/>
        <family val="2"/>
      </rPr>
      <t>Dont participations ne donnant pas le contrôle</t>
    </r>
  </si>
  <si>
    <r>
      <rPr>
        <b/>
        <i/>
        <sz val="9"/>
        <color rgb="FF000000"/>
        <rFont val="Arial"/>
        <family val="2"/>
      </rPr>
      <t>Résultat net part du Groupe</t>
    </r>
  </si>
  <si>
    <r>
      <rPr>
        <sz val="9"/>
        <color rgb="FF000000"/>
        <rFont val="Arial"/>
        <family val="2"/>
      </rPr>
      <t>Fonds propres moyens cumulés</t>
    </r>
  </si>
  <si>
    <r>
      <rPr>
        <b/>
        <sz val="10"/>
        <color rgb="FF000000"/>
        <rFont val="Arial"/>
        <family val="2"/>
      </rPr>
      <t>Dont Banque à l' international</t>
    </r>
  </si>
  <si>
    <r>
      <rPr>
        <b/>
        <sz val="9"/>
        <color rgb="FF000000"/>
        <rFont val="Arial"/>
        <family val="2"/>
      </rPr>
      <t>dont banque de détail Europe</t>
    </r>
  </si>
  <si>
    <r>
      <rPr>
        <b/>
        <sz val="9"/>
        <color rgb="FF000000"/>
        <rFont val="Arial"/>
        <family val="2"/>
      </rPr>
      <t>dont Banque de détail Russie</t>
    </r>
  </si>
  <si>
    <r>
      <rPr>
        <b/>
        <sz val="9"/>
        <color rgb="FF000000"/>
        <rFont val="Arial"/>
        <family val="2"/>
      </rPr>
      <t>dont Banque de détail Afrique, Bassin méditerranéen et Outre-Mer</t>
    </r>
  </si>
  <si>
    <r>
      <rPr>
        <b/>
        <sz val="10"/>
        <color rgb="FF000000"/>
        <rFont val="Arial"/>
        <family val="2"/>
      </rPr>
      <t>Dont Assurances</t>
    </r>
  </si>
  <si>
    <r>
      <rPr>
        <b/>
        <sz val="10"/>
        <color rgb="FF000000"/>
        <rFont val="Arial"/>
        <family val="2"/>
      </rPr>
      <t>Dont Services Financiers Spécialisés aux Entreprises</t>
    </r>
  </si>
  <si>
    <r>
      <rPr>
        <sz val="9"/>
        <color rgb="FF000000"/>
        <rFont val="Arial"/>
        <family val="2"/>
      </rPr>
      <t>Produit net bancaire</t>
    </r>
  </si>
  <si>
    <r>
      <rPr>
        <sz val="9"/>
        <color rgb="FF000000"/>
        <rFont val="Arial"/>
        <family val="2"/>
      </rPr>
      <t>Résultat brut d'exploitation</t>
    </r>
  </si>
  <si>
    <r>
      <rPr>
        <sz val="9"/>
        <color rgb="FF000000"/>
        <rFont val="Arial"/>
        <family val="2"/>
      </rPr>
      <t>Résultat d'exploitation</t>
    </r>
  </si>
  <si>
    <r>
      <rPr>
        <sz val="9"/>
        <color rgb="FF000000"/>
        <rFont val="Arial"/>
        <family val="2"/>
      </rPr>
      <t>Résultat net</t>
    </r>
  </si>
  <si>
    <r>
      <rPr>
        <b/>
        <sz val="9"/>
        <color rgb="FF000000"/>
        <rFont val="Arial"/>
        <family val="2"/>
      </rPr>
      <t>Résultat net part du Groupe</t>
    </r>
  </si>
  <si>
    <r>
      <rPr>
        <sz val="12"/>
        <color rgb="FF000000"/>
        <rFont val="Arial"/>
        <family val="2"/>
      </rPr>
      <t>Banque de Grande Clientèle et Solutions Investisseurs</t>
    </r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</si>
  <si>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</si>
  <si>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10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</si>
  <si>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T1-20</t>
    </r>
  </si>
  <si>
    <r>
      <rPr>
        <b/>
        <sz val="10"/>
        <color rgb="FF000000"/>
        <rFont val="Arial"/>
        <family val="2"/>
      </rPr>
      <t>T2-20</t>
    </r>
  </si>
  <si>
    <r>
      <rPr>
        <b/>
        <sz val="10"/>
        <color rgb="FF000000"/>
        <rFont val="Arial"/>
        <family val="2"/>
      </rPr>
      <t>T3-20</t>
    </r>
  </si>
  <si>
    <r>
      <rPr>
        <b/>
        <sz val="10"/>
        <color rgb="FF000000"/>
        <rFont val="Arial"/>
        <family val="2"/>
      </rPr>
      <t>T4-20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</si>
  <si>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</si>
  <si>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</si>
  <si>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</si>
  <si>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</si>
  <si>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</si>
  <si>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Banque de Grande Clientèle et Solutions Investisseurs</t>
    </r>
  </si>
  <si>
    <r>
      <rPr>
        <b/>
        <sz val="10"/>
        <color rgb="FF000000"/>
        <rFont val="Arial"/>
        <family val="2"/>
      </rPr>
      <t>Produit net bancaire</t>
    </r>
  </si>
  <si>
    <r>
      <rPr>
        <sz val="10"/>
        <color rgb="FF000000"/>
        <rFont val="Arial"/>
        <family val="2"/>
      </rPr>
      <t>Frais de gestion</t>
    </r>
  </si>
  <si>
    <r>
      <rPr>
        <sz val="10"/>
        <color rgb="FF000000"/>
        <rFont val="Arial"/>
        <family val="2"/>
      </rPr>
      <t>Résultat brut d'exploitation</t>
    </r>
  </si>
  <si>
    <r>
      <rPr>
        <sz val="10"/>
        <color rgb="FF000000"/>
        <rFont val="Arial"/>
        <family val="2"/>
      </rPr>
      <t>Coût net du risque</t>
    </r>
  </si>
  <si>
    <r>
      <rPr>
        <sz val="10"/>
        <color rgb="FF000000"/>
        <rFont val="Arial"/>
        <family val="2"/>
      </rPr>
      <t>Résultat d'exploitation</t>
    </r>
  </si>
  <si>
    <r>
      <rPr>
        <sz val="10"/>
        <color rgb="FF000000"/>
        <rFont val="Arial"/>
        <family val="2"/>
      </rPr>
      <t>Quote-part des résultats net des entreprises mises en équivalence</t>
    </r>
  </si>
  <si>
    <r>
      <rPr>
        <sz val="10"/>
        <color rgb="FF000000"/>
        <rFont val="Arial"/>
        <family val="2"/>
      </rPr>
      <t>Gains ou pertes nets sur autres actifs</t>
    </r>
  </si>
  <si>
    <r>
      <rPr>
        <sz val="10"/>
        <color rgb="FF000000"/>
        <rFont val="Arial"/>
        <family val="2"/>
      </rPr>
      <t>Pertes de valeur des écarts d'acquisition</t>
    </r>
  </si>
  <si>
    <r>
      <rPr>
        <sz val="10"/>
        <color rgb="FF000000"/>
        <rFont val="Arial"/>
        <family val="2"/>
      </rPr>
      <t>Impôts sur les bénéfices</t>
    </r>
  </si>
  <si>
    <r>
      <rPr>
        <sz val="10"/>
        <color rgb="FF000000"/>
        <rFont val="Arial"/>
        <family val="2"/>
      </rPr>
      <t>Résultat net</t>
    </r>
  </si>
  <si>
    <r>
      <rPr>
        <i/>
        <sz val="10"/>
        <color rgb="FF000000"/>
        <rFont val="Arial"/>
        <family val="2"/>
      </rPr>
      <t>Dont participations ne donnant pas le contrôle</t>
    </r>
  </si>
  <si>
    <r>
      <rPr>
        <b/>
        <sz val="10"/>
        <color rgb="FF000000"/>
        <rFont val="Arial"/>
        <family val="2"/>
      </rPr>
      <t>Résultat net part du Groupe</t>
    </r>
  </si>
  <si>
    <r>
      <rPr>
        <sz val="10"/>
        <color rgb="FF000000"/>
        <rFont val="Arial"/>
        <family val="2"/>
      </rPr>
      <t>fonds propres moyens part groupe trimestriel</t>
    </r>
  </si>
  <si>
    <r>
      <rPr>
        <b/>
        <sz val="10"/>
        <color rgb="FF000000"/>
        <rFont val="Arial"/>
        <family val="2"/>
      </rPr>
      <t>dont Activités de Marché et Services aux Investisseurs</t>
    </r>
  </si>
  <si>
    <r>
      <rPr>
        <i/>
        <sz val="8"/>
        <color rgb="FF000000"/>
        <rFont val="Arial"/>
        <family val="2"/>
      </rPr>
      <t>dont Actions</t>
    </r>
  </si>
  <si>
    <r>
      <rPr>
        <i/>
        <sz val="8"/>
        <color rgb="FF000000"/>
        <rFont val="Arial"/>
        <family val="2"/>
      </rPr>
      <t xml:space="preserve">dont Taux, Crédit et Changes </t>
    </r>
  </si>
  <si>
    <r>
      <rPr>
        <i/>
        <sz val="8"/>
        <color rgb="FF000000"/>
        <rFont val="Arial"/>
        <family val="2"/>
      </rPr>
      <t>dont Métier Titres</t>
    </r>
  </si>
  <si>
    <r>
      <rPr>
        <b/>
        <sz val="10"/>
        <color rgb="FF000000"/>
        <rFont val="Arial"/>
        <family val="2"/>
      </rPr>
      <t>dont Financement et Conseil</t>
    </r>
  </si>
  <si>
    <r>
      <rPr>
        <sz val="10"/>
        <color rgb="FF000000"/>
        <rFont val="Arial"/>
        <family val="2"/>
      </rPr>
      <t>Fonds propres moyens cumulés</t>
    </r>
  </si>
  <si>
    <r>
      <rPr>
        <sz val="12"/>
        <color rgb="FF000000"/>
        <rFont val="Arial"/>
        <family val="2"/>
      </rPr>
      <t>HORS PÔLES</t>
    </r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</si>
  <si>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</si>
  <si>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10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</si>
  <si>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T1-20</t>
    </r>
  </si>
  <si>
    <r>
      <rPr>
        <b/>
        <sz val="10"/>
        <color rgb="FF000000"/>
        <rFont val="Arial"/>
        <family val="2"/>
      </rPr>
      <t>T2-20</t>
    </r>
  </si>
  <si>
    <r>
      <rPr>
        <b/>
        <sz val="10"/>
        <color rgb="FF000000"/>
        <rFont val="Arial"/>
        <family val="2"/>
      </rPr>
      <t>T3-20</t>
    </r>
  </si>
  <si>
    <r>
      <rPr>
        <b/>
        <sz val="10"/>
        <color rgb="FF000000"/>
        <rFont val="Arial"/>
        <family val="2"/>
      </rPr>
      <t>T4-20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</si>
  <si>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</si>
  <si>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</si>
  <si>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</si>
  <si>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</si>
  <si>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</si>
  <si>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Hors Pôles</t>
    </r>
  </si>
  <si>
    <r>
      <rPr>
        <b/>
        <sz val="10"/>
        <color rgb="FF000000"/>
        <rFont val="Arial"/>
        <family val="2"/>
      </rPr>
      <t>Produit Net Bancaire</t>
    </r>
  </si>
  <si>
    <r>
      <rPr>
        <i/>
        <sz val="10"/>
        <color rgb="FF000000"/>
        <rFont val="Arial"/>
        <family val="2"/>
      </rPr>
      <t>Frais de gestion</t>
    </r>
  </si>
  <si>
    <r>
      <rPr>
        <sz val="10"/>
        <color rgb="FF000000"/>
        <rFont val="Arial"/>
        <family val="2"/>
      </rPr>
      <t>Résultat brut d'exploitation</t>
    </r>
  </si>
  <si>
    <r>
      <rPr>
        <sz val="10"/>
        <color rgb="FF000000"/>
        <rFont val="Arial"/>
        <family val="2"/>
      </rPr>
      <t>Coût net du risque</t>
    </r>
  </si>
  <si>
    <r>
      <rPr>
        <sz val="10"/>
        <color rgb="FF000000"/>
        <rFont val="Arial"/>
        <family val="2"/>
      </rPr>
      <t>Résultat d'exploitation</t>
    </r>
  </si>
  <si>
    <r>
      <rPr>
        <sz val="10"/>
        <color rgb="FF000000"/>
        <rFont val="Arial"/>
        <family val="2"/>
      </rPr>
      <t>Quote-part des résultats net des entreprises mises en équivalence</t>
    </r>
  </si>
  <si>
    <r>
      <rPr>
        <sz val="10"/>
        <color rgb="FF000000"/>
        <rFont val="Arial"/>
        <family val="2"/>
      </rPr>
      <t>Gains ou pertes nets sur autres actifs</t>
    </r>
  </si>
  <si>
    <r>
      <rPr>
        <sz val="10"/>
        <color rgb="FF000000"/>
        <rFont val="Arial"/>
        <family val="2"/>
      </rPr>
      <t>Pertes de valeur des écarts d'acquisition</t>
    </r>
  </si>
  <si>
    <r>
      <rPr>
        <sz val="10"/>
        <color rgb="FF000000"/>
        <rFont val="Arial"/>
        <family val="2"/>
      </rPr>
      <t>Impôts sur les bénéfices</t>
    </r>
  </si>
  <si>
    <r>
      <rPr>
        <sz val="10"/>
        <color rgb="FF000000"/>
        <rFont val="Arial"/>
        <family val="2"/>
      </rPr>
      <t>Résultat net</t>
    </r>
  </si>
  <si>
    <r>
      <rPr>
        <i/>
        <sz val="10"/>
        <color rgb="FF000000"/>
        <rFont val="Arial"/>
        <family val="2"/>
      </rPr>
      <t>Dont participations ne donnant pas le contrôle</t>
    </r>
  </si>
  <si>
    <r>
      <rPr>
        <b/>
        <sz val="10"/>
        <color rgb="FF000000"/>
        <rFont val="Arial"/>
        <family val="2"/>
      </rPr>
      <t>Résultat net part du Groupe</t>
    </r>
  </si>
  <si>
    <t>Séries historiques retraitées de l'application de l'amendement à IAS 12 et de la décision de l'IFRIC relative à la norme IAS 19 (cf note 1.7 des états financiers)</t>
  </si>
  <si>
    <t>dont banque privée</t>
  </si>
  <si>
    <t>Résultat net</t>
  </si>
  <si>
    <t>dont Lyxor (activitiés cédées)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</si>
</sst>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\ _€_-;\-* #,##0\ _€_-;_-* &quot;-&quot;??\ _€_-;_-@_-"/>
    <numFmt numFmtId="166" formatCode="0.0%"/>
    <numFmt numFmtId="167" formatCode="0.0000%"/>
  </numFmts>
  <fonts count="31" x14ac:knownFonts="1">
    <font>
      <sz val="10"/>
      <color theme="1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0"/>
      <color rgb="FF00000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i/>
      <sz val="8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theme="1"/>
      <name val="Arial"/>
      <family val="2"/>
    </font>
    <font>
      <sz val="8"/>
      <color rgb="FF231F20"/>
      <name val="Source Sans Pr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44546A"/>
      </bottom>
      <diagonal/>
    </border>
    <border>
      <left/>
      <right/>
      <top style="medium">
        <color rgb="FF44546A"/>
      </top>
      <bottom/>
      <diagonal/>
    </border>
  </borders>
  <cellStyleXfs count="4">
    <xf numFmtId="0" fontId="0" fillId="0" borderId="0"/>
    <xf numFmtId="164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</cellStyleXfs>
  <cellXfs count="119">
    <xf numFmtId="0" fontId="0" fillId="0" borderId="0" xfId="0"/>
    <xf numFmtId="0" fontId="6" fillId="0" borderId="0" xfId="2" applyFont="1" applyFill="1" applyAlignment="1">
      <alignment vertical="center"/>
    </xf>
    <xf numFmtId="0" fontId="29" fillId="0" borderId="0" xfId="2"/>
    <xf numFmtId="0" fontId="29" fillId="0" borderId="0" xfId="2" applyAlignment="1">
      <alignment horizontal="left" indent="1"/>
    </xf>
    <xf numFmtId="2" fontId="29" fillId="0" borderId="0" xfId="2" applyNumberFormat="1"/>
    <xf numFmtId="0" fontId="5" fillId="0" borderId="0" xfId="2" applyFont="1" applyFill="1" applyAlignment="1">
      <alignment vertical="center"/>
    </xf>
    <xf numFmtId="0" fontId="3" fillId="0" borderId="0" xfId="2" applyFont="1"/>
    <xf numFmtId="0" fontId="1" fillId="0" borderId="1" xfId="2" quotePrefix="1" applyFont="1" applyFill="1" applyBorder="1" applyAlignment="1">
      <alignment horizontal="left" vertical="center"/>
    </xf>
    <xf numFmtId="1" fontId="4" fillId="0" borderId="1" xfId="2" applyNumberFormat="1" applyFont="1" applyFill="1" applyBorder="1" applyAlignment="1">
      <alignment horizontal="right" vertical="center" wrapText="1"/>
    </xf>
    <xf numFmtId="0" fontId="4" fillId="0" borderId="2" xfId="2" applyFont="1" applyFill="1" applyBorder="1"/>
    <xf numFmtId="0" fontId="3" fillId="0" borderId="2" xfId="2" applyFont="1" applyFill="1" applyBorder="1" applyAlignment="1">
      <alignment vertical="center"/>
    </xf>
    <xf numFmtId="0" fontId="3" fillId="2" borderId="2" xfId="2" applyFont="1" applyFill="1" applyBorder="1"/>
    <xf numFmtId="0" fontId="29" fillId="0" borderId="2" xfId="2" applyBorder="1"/>
    <xf numFmtId="0" fontId="4" fillId="0" borderId="0" xfId="2" applyFont="1" applyFill="1"/>
    <xf numFmtId="0" fontId="4" fillId="0" borderId="0" xfId="2" applyFont="1" applyFill="1" applyAlignment="1">
      <alignment vertical="center"/>
    </xf>
    <xf numFmtId="3" fontId="15" fillId="0" borderId="0" xfId="2" applyNumberFormat="1" applyFont="1" applyAlignment="1">
      <alignment horizontal="right" wrapText="1"/>
    </xf>
    <xf numFmtId="0" fontId="3" fillId="0" borderId="0" xfId="2" applyFont="1" applyFill="1" applyAlignment="1">
      <alignment vertical="center"/>
    </xf>
    <xf numFmtId="3" fontId="2" fillId="0" borderId="0" xfId="2" applyNumberFormat="1" applyFont="1" applyAlignment="1">
      <alignment horizontal="right" wrapText="1"/>
    </xf>
    <xf numFmtId="0" fontId="3" fillId="0" borderId="0" xfId="2" applyFont="1" applyFill="1" applyAlignment="1">
      <alignment vertical="center" wrapText="1"/>
    </xf>
    <xf numFmtId="0" fontId="9" fillId="0" borderId="0" xfId="2" applyFont="1" applyFill="1"/>
    <xf numFmtId="0" fontId="1" fillId="0" borderId="0" xfId="2" applyFont="1" applyAlignment="1">
      <alignment horizontal="left" vertical="center" indent="1"/>
    </xf>
    <xf numFmtId="0" fontId="4" fillId="2" borderId="0" xfId="2" applyFont="1" applyFill="1"/>
    <xf numFmtId="0" fontId="3" fillId="2" borderId="0" xfId="2" applyFont="1" applyFill="1" applyAlignment="1">
      <alignment vertical="center"/>
    </xf>
    <xf numFmtId="166" fontId="2" fillId="0" borderId="0" xfId="2" applyNumberFormat="1" applyFont="1" applyAlignment="1">
      <alignment horizontal="right" wrapText="1"/>
    </xf>
    <xf numFmtId="0" fontId="21" fillId="0" borderId="0" xfId="0" applyFont="1"/>
    <xf numFmtId="0" fontId="17" fillId="0" borderId="0" xfId="2" applyFont="1"/>
    <xf numFmtId="0" fontId="4" fillId="0" borderId="1" xfId="2" quotePrefix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vertical="center"/>
    </xf>
    <xf numFmtId="0" fontId="29" fillId="0" borderId="2" xfId="2" quotePrefix="1" applyBorder="1"/>
    <xf numFmtId="0" fontId="20" fillId="0" borderId="0" xfId="2" applyFont="1" applyFill="1" applyAlignment="1">
      <alignment vertical="center"/>
    </xf>
    <xf numFmtId="0" fontId="6" fillId="0" borderId="0" xfId="2" applyFont="1" applyFill="1"/>
    <xf numFmtId="0" fontId="6" fillId="0" borderId="0" xfId="2" applyFont="1"/>
    <xf numFmtId="0" fontId="19" fillId="0" borderId="0" xfId="2" applyFont="1" applyFill="1" applyAlignment="1">
      <alignment vertical="center"/>
    </xf>
    <xf numFmtId="0" fontId="1" fillId="0" borderId="0" xfId="2" applyFont="1" applyFill="1"/>
    <xf numFmtId="0" fontId="29" fillId="0" borderId="0" xfId="2" applyFill="1"/>
    <xf numFmtId="0" fontId="3" fillId="0" borderId="0" xfId="2" applyFont="1" applyFill="1"/>
    <xf numFmtId="0" fontId="17" fillId="0" borderId="0" xfId="2" applyFont="1" applyFill="1"/>
    <xf numFmtId="0" fontId="11" fillId="0" borderId="2" xfId="2" applyFont="1" applyFill="1" applyBorder="1" applyAlignment="1">
      <alignment horizontal="left" vertical="center" wrapText="1"/>
    </xf>
    <xf numFmtId="0" fontId="16" fillId="0" borderId="2" xfId="2" applyFont="1" applyFill="1" applyBorder="1"/>
    <xf numFmtId="0" fontId="3" fillId="0" borderId="2" xfId="2" applyFont="1" applyFill="1" applyBorder="1"/>
    <xf numFmtId="0" fontId="29" fillId="0" borderId="2" xfId="2" applyFill="1" applyBorder="1"/>
    <xf numFmtId="0" fontId="1" fillId="0" borderId="2" xfId="2" applyFont="1" applyFill="1" applyBorder="1"/>
    <xf numFmtId="0" fontId="11" fillId="0" borderId="0" xfId="2" applyFont="1" applyFill="1"/>
    <xf numFmtId="0" fontId="16" fillId="0" borderId="0" xfId="2" applyFont="1" applyFill="1"/>
    <xf numFmtId="3" fontId="4" fillId="0" borderId="0" xfId="2" applyNumberFormat="1" applyFont="1" applyAlignment="1">
      <alignment horizontal="right" vertical="center" wrapText="1"/>
    </xf>
    <xf numFmtId="3" fontId="15" fillId="0" borderId="0" xfId="2" applyNumberFormat="1" applyFont="1" applyAlignment="1">
      <alignment horizontal="right" vertical="center" wrapText="1"/>
    </xf>
    <xf numFmtId="0" fontId="14" fillId="0" borderId="0" xfId="2" applyFont="1" applyFill="1"/>
    <xf numFmtId="3" fontId="3" fillId="0" borderId="0" xfId="2" applyNumberFormat="1" applyFont="1" applyAlignment="1">
      <alignment horizontal="right" vertical="center" wrapText="1"/>
    </xf>
    <xf numFmtId="3" fontId="2" fillId="0" borderId="0" xfId="2" applyNumberFormat="1" applyFont="1" applyAlignment="1">
      <alignment horizontal="right" vertical="center" wrapText="1"/>
    </xf>
    <xf numFmtId="0" fontId="13" fillId="0" borderId="0" xfId="2" applyFont="1" applyFill="1"/>
    <xf numFmtId="0" fontId="14" fillId="0" borderId="0" xfId="2" applyFont="1" applyFill="1" applyAlignment="1">
      <alignment vertical="center" wrapText="1"/>
    </xf>
    <xf numFmtId="0" fontId="14" fillId="0" borderId="0" xfId="2" applyFont="1" applyFill="1" applyAlignment="1">
      <alignment vertical="center"/>
    </xf>
    <xf numFmtId="0" fontId="13" fillId="0" borderId="0" xfId="2" applyFont="1" applyFill="1" applyAlignment="1">
      <alignment horizontal="left" indent="1"/>
    </xf>
    <xf numFmtId="0" fontId="12" fillId="0" borderId="0" xfId="2" applyFont="1" applyFill="1"/>
    <xf numFmtId="0" fontId="11" fillId="0" borderId="0" xfId="2" applyFont="1" applyFill="1" applyBorder="1" applyAlignment="1">
      <alignment horizontal="left" vertical="center" wrapText="1"/>
    </xf>
    <xf numFmtId="0" fontId="0" fillId="0" borderId="0" xfId="2" applyFont="1"/>
    <xf numFmtId="0" fontId="6" fillId="0" borderId="0" xfId="2" applyFont="1" applyFill="1" applyAlignment="1">
      <alignment vertical="center" wrapText="1"/>
    </xf>
    <xf numFmtId="0" fontId="10" fillId="2" borderId="0" xfId="2" applyFont="1" applyFill="1"/>
    <xf numFmtId="0" fontId="5" fillId="0" borderId="0" xfId="2" applyFont="1" applyFill="1" applyAlignment="1">
      <alignment vertical="center" wrapText="1"/>
    </xf>
    <xf numFmtId="0" fontId="1" fillId="0" borderId="2" xfId="2" quotePrefix="1" applyFont="1" applyFill="1" applyBorder="1" applyAlignment="1">
      <alignment horizontal="left" vertical="center"/>
    </xf>
    <xf numFmtId="0" fontId="8" fillId="0" borderId="2" xfId="2" applyFont="1" applyFill="1" applyBorder="1"/>
    <xf numFmtId="0" fontId="4" fillId="0" borderId="0" xfId="2" applyFont="1" applyFill="1" applyAlignment="1">
      <alignment wrapText="1"/>
    </xf>
    <xf numFmtId="0" fontId="9" fillId="0" borderId="0" xfId="2" quotePrefix="1" applyFont="1" applyFill="1" applyBorder="1" applyAlignment="1">
      <alignment horizontal="left" vertical="center"/>
    </xf>
    <xf numFmtId="0" fontId="3" fillId="0" borderId="0" xfId="2" applyFont="1" applyFill="1" applyAlignment="1">
      <alignment wrapText="1"/>
    </xf>
    <xf numFmtId="0" fontId="1" fillId="0" borderId="0" xfId="2" quotePrefix="1" applyFont="1" applyFill="1" applyBorder="1" applyAlignment="1">
      <alignment horizontal="left" vertical="center"/>
    </xf>
    <xf numFmtId="0" fontId="1" fillId="0" borderId="0" xfId="2" applyFont="1" applyFill="1" applyAlignment="1">
      <alignment horizontal="left" wrapText="1"/>
    </xf>
    <xf numFmtId="3" fontId="7" fillId="0" borderId="0" xfId="2" applyNumberFormat="1" applyFont="1" applyAlignment="1">
      <alignment horizontal="right" vertical="center" wrapText="1"/>
    </xf>
    <xf numFmtId="0" fontId="8" fillId="0" borderId="0" xfId="2" applyFont="1" applyFill="1" applyAlignment="1">
      <alignment horizontal="left" vertical="center" indent="1"/>
    </xf>
    <xf numFmtId="0" fontId="1" fillId="0" borderId="0" xfId="2" applyFont="1" applyFill="1" applyAlignment="1">
      <alignment horizontal="left" wrapText="1" indent="1"/>
    </xf>
    <xf numFmtId="0" fontId="3" fillId="2" borderId="0" xfId="2" applyFont="1" applyFill="1"/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1" xfId="2" quotePrefix="1" applyFont="1" applyFill="1" applyBorder="1" applyAlignment="1">
      <alignment vertical="center"/>
    </xf>
    <xf numFmtId="0" fontId="1" fillId="0" borderId="1" xfId="2" quotePrefix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3" fontId="2" fillId="0" borderId="0" xfId="2" applyNumberFormat="1" applyFont="1" applyFill="1" applyAlignment="1">
      <alignment horizontal="right" vertical="center" wrapText="1"/>
    </xf>
    <xf numFmtId="0" fontId="1" fillId="0" borderId="0" xfId="2" applyFont="1" applyFill="1" applyBorder="1" applyAlignment="1">
      <alignment vertical="center"/>
    </xf>
    <xf numFmtId="3" fontId="29" fillId="0" borderId="0" xfId="2" applyNumberFormat="1"/>
    <xf numFmtId="3" fontId="2" fillId="2" borderId="0" xfId="2" applyNumberFormat="1" applyFont="1" applyFill="1" applyAlignment="1">
      <alignment horizontal="right" vertical="center" wrapText="1"/>
    </xf>
    <xf numFmtId="3" fontId="0" fillId="0" borderId="0" xfId="0" applyNumberFormat="1"/>
    <xf numFmtId="1" fontId="29" fillId="2" borderId="0" xfId="2" applyNumberFormat="1" applyFill="1"/>
    <xf numFmtId="0" fontId="29" fillId="2" borderId="0" xfId="2" applyFill="1" applyAlignment="1">
      <alignment horizontal="left" indent="1"/>
    </xf>
    <xf numFmtId="0" fontId="29" fillId="2" borderId="0" xfId="2" applyFill="1"/>
    <xf numFmtId="0" fontId="6" fillId="2" borderId="0" xfId="2" applyFont="1" applyFill="1"/>
    <xf numFmtId="166" fontId="21" fillId="0" borderId="0" xfId="3" applyNumberFormat="1" applyFont="1"/>
    <xf numFmtId="3" fontId="2" fillId="2" borderId="0" xfId="2" applyNumberFormat="1" applyFont="1" applyFill="1" applyAlignment="1">
      <alignment horizontal="right" wrapText="1"/>
    </xf>
    <xf numFmtId="3" fontId="0" fillId="2" borderId="0" xfId="0" applyNumberFormat="1" applyFill="1"/>
    <xf numFmtId="0" fontId="17" fillId="0" borderId="0" xfId="0" applyFont="1"/>
    <xf numFmtId="0" fontId="30" fillId="0" borderId="0" xfId="0" applyFont="1" applyAlignment="1">
      <alignment horizontal="left" vertical="center" indent="2" readingOrder="1"/>
    </xf>
    <xf numFmtId="0" fontId="15" fillId="0" borderId="0" xfId="2" applyFont="1"/>
    <xf numFmtId="3" fontId="15" fillId="2" borderId="0" xfId="2" applyNumberFormat="1" applyFont="1" applyFill="1" applyAlignment="1">
      <alignment horizontal="right" wrapText="1"/>
    </xf>
    <xf numFmtId="3" fontId="2" fillId="2" borderId="0" xfId="1" applyNumberFormat="1" applyFont="1" applyFill="1" applyAlignment="1">
      <alignment horizontal="right" vertical="center" wrapText="1"/>
    </xf>
    <xf numFmtId="3" fontId="2" fillId="2" borderId="0" xfId="1" quotePrefix="1" applyNumberFormat="1" applyFont="1" applyFill="1" applyAlignment="1">
      <alignment horizontal="right" vertical="center" wrapText="1"/>
    </xf>
    <xf numFmtId="165" fontId="15" fillId="2" borderId="0" xfId="1" quotePrefix="1" applyNumberFormat="1" applyFont="1" applyFill="1" applyAlignment="1">
      <alignment horizontal="right" vertical="center" wrapText="1"/>
    </xf>
    <xf numFmtId="3" fontId="15" fillId="2" borderId="0" xfId="2" applyNumberFormat="1" applyFont="1" applyFill="1" applyAlignment="1">
      <alignment horizontal="right" vertical="center" wrapText="1"/>
    </xf>
    <xf numFmtId="0" fontId="0" fillId="2" borderId="0" xfId="0" applyFill="1"/>
    <xf numFmtId="3" fontId="7" fillId="2" borderId="0" xfId="2" applyNumberFormat="1" applyFont="1" applyFill="1" applyAlignment="1">
      <alignment horizontal="right" vertical="center" wrapText="1"/>
    </xf>
    <xf numFmtId="3" fontId="15" fillId="2" borderId="0" xfId="1" applyNumberFormat="1" applyFont="1" applyFill="1" applyAlignment="1">
      <alignment horizontal="right" vertical="center" wrapText="1"/>
    </xf>
    <xf numFmtId="0" fontId="21" fillId="2" borderId="0" xfId="0" applyFont="1" applyFill="1"/>
    <xf numFmtId="1" fontId="4" fillId="2" borderId="1" xfId="2" applyNumberFormat="1" applyFont="1" applyFill="1" applyBorder="1" applyAlignment="1">
      <alignment horizontal="right" vertical="center" wrapText="1"/>
    </xf>
    <xf numFmtId="0" fontId="1" fillId="0" borderId="0" xfId="2" applyFont="1" applyFill="1" applyAlignment="1">
      <alignment horizontal="left" vertical="center" indent="1"/>
    </xf>
    <xf numFmtId="3" fontId="17" fillId="0" borderId="0" xfId="0" applyNumberFormat="1" applyFont="1"/>
    <xf numFmtId="3" fontId="16" fillId="0" borderId="0" xfId="0" applyNumberFormat="1" applyFont="1"/>
    <xf numFmtId="0" fontId="16" fillId="0" borderId="0" xfId="0" applyFont="1"/>
    <xf numFmtId="0" fontId="2" fillId="0" borderId="0" xfId="2" applyFont="1" applyFill="1" applyAlignment="1">
      <alignment wrapText="1"/>
    </xf>
    <xf numFmtId="3" fontId="7" fillId="2" borderId="0" xfId="2" applyNumberFormat="1" applyFont="1" applyFill="1" applyAlignment="1">
      <alignment horizontal="right" wrapText="1"/>
    </xf>
    <xf numFmtId="167" fontId="0" fillId="0" borderId="0" xfId="3" applyNumberFormat="1" applyFont="1"/>
    <xf numFmtId="0" fontId="17" fillId="0" borderId="0" xfId="2" applyFont="1" applyBorder="1" applyAlignment="1">
      <alignment horizontal="right"/>
    </xf>
    <xf numFmtId="0" fontId="1" fillId="0" borderId="1" xfId="2" quotePrefix="1" applyFont="1" applyFill="1" applyBorder="1" applyAlignment="1">
      <alignment horizontal="left" vertical="center"/>
    </xf>
    <xf numFmtId="0" fontId="17" fillId="2" borderId="0" xfId="2" applyFont="1" applyFill="1" applyBorder="1" applyAlignment="1">
      <alignment horizontal="right"/>
    </xf>
    <xf numFmtId="0" fontId="18" fillId="0" borderId="1" xfId="2" quotePrefix="1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</cellXfs>
  <cellStyles count="4">
    <cellStyle name="Milliers" xfId="1" builtinId="3"/>
    <cellStyle name="Normal" xfId="0" builtinId="0"/>
    <cellStyle name="Normal 2" xfId="2" xr:uid="{00000000-0005-0000-0000-000006000000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2524125</xdr:colOff>
      <xdr:row>0</xdr:row>
      <xdr:rowOff>161925</xdr:rowOff>
    </xdr:from>
    <xdr:to>
      <xdr:col>4</xdr:col>
      <xdr:colOff>92075</xdr:colOff>
      <xdr:row>2</xdr:row>
      <xdr:rowOff>38100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49BD8FE5-ABCC-4839-A14A-27AE1E33E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5" y="161925"/>
          <a:ext cx="1463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2657475</xdr:colOff>
      <xdr:row>0</xdr:row>
      <xdr:rowOff>95250</xdr:rowOff>
    </xdr:from>
    <xdr:to>
      <xdr:col>4</xdr:col>
      <xdr:colOff>244475</xdr:colOff>
      <xdr:row>1</xdr:row>
      <xdr:rowOff>200025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4D0951B4-48B2-49BC-AC76-FA4B547DC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7025" y="95250"/>
          <a:ext cx="1463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133350</xdr:rowOff>
    </xdr:from>
    <xdr:to>
      <xdr:col>5</xdr:col>
      <xdr:colOff>396875</xdr:colOff>
      <xdr:row>2</xdr:row>
      <xdr:rowOff>0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67E7808D-8353-4BD6-BBEF-270DF6C64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86150" y="133350"/>
          <a:ext cx="1463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3180522</xdr:colOff>
      <xdr:row>0</xdr:row>
      <xdr:rowOff>182217</xdr:rowOff>
    </xdr:from>
    <xdr:to>
      <xdr:col>4</xdr:col>
      <xdr:colOff>61546</xdr:colOff>
      <xdr:row>2</xdr:row>
      <xdr:rowOff>47387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07FF1BD6-16D5-4EC4-9957-0A5AA225D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022" y="182217"/>
          <a:ext cx="1461307" cy="295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4</xdr:col>
      <xdr:colOff>434975</xdr:colOff>
      <xdr:row>2</xdr:row>
      <xdr:rowOff>0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4279324F-2E42-4426-BF24-DD6EB4795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0" y="123825"/>
          <a:ext cx="1463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IN/PFS/SYN/COMMUN/COMMFIN/RES-2021-12/REO/2020-03/L_Estim&#233;-R&#233;alis&#23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PARAMETER"/>
      <sheetName val="RET_DATA Estimé Cum. Piliers"/>
      <sheetName val="RET_DATA Estimé Cum. PEL CEL"/>
      <sheetName val="RET_Données PCC Réalisé Piliers"/>
      <sheetName val="RET_Données Cumulées Groupe"/>
      <sheetName val="Groupe"/>
      <sheetName val="Groupe_Business"/>
      <sheetName val="RBDF"/>
      <sheetName val="RM"/>
      <sheetName val="BDDF_yc_ITIM"/>
      <sheetName val="CDN"/>
      <sheetName val="VISION"/>
      <sheetName val="Boursorama"/>
      <sheetName val="PRIV"/>
      <sheetName val="Banque Privée"/>
      <sheetName val="RNA RBDF"/>
      <sheetName val="S2E"/>
      <sheetName val="IBFS"/>
      <sheetName val="Banque_int"/>
      <sheetName val="Banque_int_Europe"/>
      <sheetName val="Europe_Ouest"/>
      <sheetName val="Republique_Tcheque"/>
      <sheetName val="Roumanie"/>
      <sheetName val="Autres_Pays_Europe"/>
      <sheetName val="Banque_int_Russie"/>
      <sheetName val="Banque_int_AAMO"/>
      <sheetName val="BassinMed"/>
      <sheetName val="Afrique"/>
      <sheetName val="Autres_Pays_AAMO"/>
      <sheetName val="Financements_spécialisés_et_Ass"/>
      <sheetName val="Financements_spécialisés"/>
      <sheetName val="Equipment_Finance"/>
      <sheetName val="ALD"/>
      <sheetName val="Assurances"/>
      <sheetName val="IRBS"/>
      <sheetName val="GBIS"/>
      <sheetName val="GMIS"/>
      <sheetName val="Market_Activities"/>
      <sheetName val="SGSS"/>
      <sheetName val="F&amp;A"/>
      <sheetName val="GLBA"/>
      <sheetName val="GTPS"/>
      <sheetName val="Lyxor"/>
      <sheetName val="GBS"/>
      <sheetName val="GP"/>
      <sheetName val="GP_PF"/>
      <sheetName val="GP_FP"/>
      <sheetName val="GP_RNA"/>
      <sheetName val="RBDF - hors PELCEL"/>
      <sheetName val="RM - hors PELCEL"/>
      <sheetName val="BDDF_yc_ITIM - hors PELCEL"/>
      <sheetName val="CDN - hors PELCEL"/>
      <sheetName val="VISION - hors PELCEL"/>
      <sheetName val="Boursorama - hors PELCEL"/>
      <sheetName val="PRIV - hors PELCEL"/>
      <sheetName val="Banque privée - hors PELCEL"/>
      <sheetName val="RNA RBDF - hors PELCEL"/>
      <sheetName val="S2E - hors PELCEL"/>
      <sheetName val="RBDF- PELCEL"/>
      <sheetName val="BDDF_yc_ITIM - PELCEL"/>
      <sheetName val="CDN - PELCEL"/>
      <sheetName val="VISION - PELCEL"/>
      <sheetName val="Boursorama- PELCEL"/>
      <sheetName val="L_Estimé-Réalis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0</v>
          </cell>
        </row>
        <row r="17">
          <cell r="E17">
            <v>-95</v>
          </cell>
        </row>
        <row r="23">
          <cell r="E23">
            <v>11971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8">
          <cell r="D8">
            <v>0</v>
          </cell>
        </row>
        <row r="23">
          <cell r="E23">
            <v>65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showGridLines="0" zoomScaleNormal="100" workbookViewId="0">
      <selection activeCell="E19" sqref="E19"/>
    </sheetView>
  </sheetViews>
  <sheetFormatPr baseColWidth="10" defaultColWidth="9.140625" defaultRowHeight="12.75" x14ac:dyDescent="0.2"/>
  <cols>
    <col min="1" max="1" width="2.85546875"/>
    <col min="2" max="2" width="41.85546875"/>
    <col min="3" max="11" width="8.28515625" bestFit="1" customWidth="1"/>
    <col min="12" max="12" width="8.42578125" bestFit="1" customWidth="1"/>
  </cols>
  <sheetData>
    <row r="1" spans="1:12" ht="15" customHeight="1" x14ac:dyDescent="0.2">
      <c r="A1" s="1" t="s">
        <v>0</v>
      </c>
      <c r="B1" s="1"/>
      <c r="C1" s="2"/>
      <c r="D1" s="2"/>
      <c r="E1" s="111"/>
      <c r="F1" s="111"/>
      <c r="G1" s="3"/>
      <c r="H1" s="84"/>
      <c r="I1" s="4"/>
      <c r="J1" s="2"/>
      <c r="K1" s="2"/>
      <c r="L1" s="2"/>
    </row>
    <row r="2" spans="1:12" ht="18" customHeight="1" x14ac:dyDescent="0.2">
      <c r="A2" s="5" t="s">
        <v>2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customHeight="1" x14ac:dyDescent="0.2">
      <c r="A3" s="5"/>
      <c r="B3" s="5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2">
      <c r="A4" s="6"/>
      <c r="B4" s="6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customHeight="1" thickBot="1" x14ac:dyDescent="0.25">
      <c r="A5" s="112" t="s">
        <v>3</v>
      </c>
      <c r="B5" s="112" t="s">
        <v>1</v>
      </c>
      <c r="C5" s="8" t="s">
        <v>4</v>
      </c>
      <c r="D5" s="8" t="s">
        <v>5</v>
      </c>
      <c r="E5" s="8" t="s">
        <v>6</v>
      </c>
      <c r="F5" s="8" t="s">
        <v>7</v>
      </c>
      <c r="G5" s="8">
        <v>2020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</row>
    <row r="6" spans="1:12" ht="15" customHeight="1" x14ac:dyDescent="0.2">
      <c r="A6" s="9" t="s">
        <v>13</v>
      </c>
      <c r="B6" s="10"/>
      <c r="C6" s="11"/>
      <c r="D6" s="11"/>
      <c r="E6" s="11"/>
      <c r="F6" s="11"/>
      <c r="G6" s="11"/>
      <c r="H6" s="11"/>
      <c r="I6" s="11"/>
      <c r="J6" s="11"/>
      <c r="K6" s="12"/>
      <c r="L6" s="12"/>
    </row>
    <row r="7" spans="1:12" ht="15" customHeight="1" x14ac:dyDescent="0.2">
      <c r="A7" s="13"/>
      <c r="B7" s="14" t="s">
        <v>14</v>
      </c>
      <c r="C7" s="15">
        <v>5170</v>
      </c>
      <c r="D7" s="15">
        <v>5296</v>
      </c>
      <c r="E7" s="15">
        <v>5809</v>
      </c>
      <c r="F7" s="15">
        <v>5838</v>
      </c>
      <c r="G7" s="15">
        <v>22113</v>
      </c>
      <c r="H7" s="15">
        <v>6245</v>
      </c>
      <c r="I7" s="15">
        <v>6261</v>
      </c>
      <c r="J7" s="15">
        <v>6672</v>
      </c>
      <c r="K7" s="15">
        <v>6620</v>
      </c>
      <c r="L7" s="15">
        <v>25798</v>
      </c>
    </row>
    <row r="8" spans="1:12" ht="15" customHeight="1" x14ac:dyDescent="0.2">
      <c r="A8" s="13"/>
      <c r="B8" s="16" t="s">
        <v>15</v>
      </c>
      <c r="C8" s="17">
        <v>-4678</v>
      </c>
      <c r="D8" s="17">
        <v>-3860</v>
      </c>
      <c r="E8" s="17">
        <v>-3825</v>
      </c>
      <c r="F8" s="17">
        <v>-4351</v>
      </c>
      <c r="G8" s="17">
        <v>-16714</v>
      </c>
      <c r="H8" s="17">
        <v>-4748</v>
      </c>
      <c r="I8" s="17">
        <v>-4107</v>
      </c>
      <c r="J8" s="17">
        <v>-4170</v>
      </c>
      <c r="K8" s="17">
        <v>-4565</v>
      </c>
      <c r="L8" s="17">
        <v>-17590</v>
      </c>
    </row>
    <row r="9" spans="1:12" ht="15" customHeight="1" x14ac:dyDescent="0.2">
      <c r="A9" s="13"/>
      <c r="B9" s="16" t="s">
        <v>16</v>
      </c>
      <c r="C9" s="17">
        <v>492</v>
      </c>
      <c r="D9" s="17">
        <v>1436</v>
      </c>
      <c r="E9" s="17">
        <v>1984</v>
      </c>
      <c r="F9" s="17">
        <v>1487</v>
      </c>
      <c r="G9" s="17">
        <v>5399</v>
      </c>
      <c r="H9" s="17">
        <v>1497</v>
      </c>
      <c r="I9" s="17">
        <v>2154</v>
      </c>
      <c r="J9" s="17">
        <v>2502</v>
      </c>
      <c r="K9" s="17">
        <v>2055</v>
      </c>
      <c r="L9" s="17">
        <v>8208</v>
      </c>
    </row>
    <row r="10" spans="1:12" ht="15" customHeight="1" x14ac:dyDescent="0.2">
      <c r="A10" s="13"/>
      <c r="B10" s="16" t="s">
        <v>17</v>
      </c>
      <c r="C10" s="17">
        <v>-820</v>
      </c>
      <c r="D10" s="17">
        <v>-1279</v>
      </c>
      <c r="E10" s="17">
        <v>-518</v>
      </c>
      <c r="F10" s="17">
        <v>-689</v>
      </c>
      <c r="G10" s="17">
        <v>-3306</v>
      </c>
      <c r="H10" s="17">
        <v>-276</v>
      </c>
      <c r="I10" s="17">
        <v>-142</v>
      </c>
      <c r="J10" s="17">
        <v>-196</v>
      </c>
      <c r="K10" s="17">
        <v>-86</v>
      </c>
      <c r="L10" s="17">
        <v>-700</v>
      </c>
    </row>
    <row r="11" spans="1:12" ht="15" customHeight="1" x14ac:dyDescent="0.2">
      <c r="A11" s="13"/>
      <c r="B11" s="18" t="s">
        <v>18</v>
      </c>
      <c r="C11" s="17">
        <v>-328</v>
      </c>
      <c r="D11" s="17">
        <v>157</v>
      </c>
      <c r="E11" s="17">
        <v>1466</v>
      </c>
      <c r="F11" s="17">
        <v>798</v>
      </c>
      <c r="G11" s="17">
        <v>2093</v>
      </c>
      <c r="H11" s="17">
        <v>1221</v>
      </c>
      <c r="I11" s="17">
        <v>2012</v>
      </c>
      <c r="J11" s="17">
        <v>2306</v>
      </c>
      <c r="K11" s="17">
        <v>1969</v>
      </c>
      <c r="L11" s="17">
        <v>7508</v>
      </c>
    </row>
    <row r="12" spans="1:12" ht="25.5" customHeight="1" x14ac:dyDescent="0.2">
      <c r="A12" s="14"/>
      <c r="B12" s="18" t="s">
        <v>19</v>
      </c>
      <c r="C12" s="17">
        <v>4</v>
      </c>
      <c r="D12" s="17">
        <v>1</v>
      </c>
      <c r="E12" s="17">
        <v>-5</v>
      </c>
      <c r="F12" s="17">
        <v>3</v>
      </c>
      <c r="G12" s="17">
        <v>3</v>
      </c>
      <c r="H12" s="17">
        <v>3</v>
      </c>
      <c r="I12" s="17">
        <v>2</v>
      </c>
      <c r="J12" s="17">
        <v>-1</v>
      </c>
      <c r="K12" s="17">
        <v>2</v>
      </c>
      <c r="L12" s="17">
        <v>6</v>
      </c>
    </row>
    <row r="13" spans="1:12" ht="15" customHeight="1" x14ac:dyDescent="0.2">
      <c r="A13" s="13"/>
      <c r="B13" s="16" t="s">
        <v>20</v>
      </c>
      <c r="C13" s="17">
        <v>80</v>
      </c>
      <c r="D13" s="17">
        <v>4</v>
      </c>
      <c r="E13" s="17">
        <v>-2</v>
      </c>
      <c r="F13" s="17">
        <v>-94</v>
      </c>
      <c r="G13" s="17">
        <v>-12</v>
      </c>
      <c r="H13" s="17">
        <v>6</v>
      </c>
      <c r="I13" s="17">
        <v>5</v>
      </c>
      <c r="J13" s="17">
        <v>175</v>
      </c>
      <c r="K13" s="17">
        <v>449</v>
      </c>
      <c r="L13" s="17">
        <v>635</v>
      </c>
    </row>
    <row r="14" spans="1:12" ht="15" customHeight="1" x14ac:dyDescent="0.2">
      <c r="A14" s="13"/>
      <c r="B14" s="16" t="s">
        <v>21</v>
      </c>
      <c r="C14" s="17">
        <v>0</v>
      </c>
      <c r="D14" s="17">
        <v>-684</v>
      </c>
      <c r="E14" s="17">
        <v>0</v>
      </c>
      <c r="F14" s="17">
        <v>0</v>
      </c>
      <c r="G14" s="17">
        <v>-684</v>
      </c>
      <c r="H14" s="17">
        <v>0</v>
      </c>
      <c r="I14" s="17">
        <v>0</v>
      </c>
      <c r="J14" s="17">
        <v>0</v>
      </c>
      <c r="K14" s="17">
        <v>-114</v>
      </c>
      <c r="L14" s="17">
        <v>-114</v>
      </c>
    </row>
    <row r="15" spans="1:12" ht="15" customHeight="1" x14ac:dyDescent="0.2">
      <c r="A15" s="13"/>
      <c r="B15" s="16" t="s">
        <v>22</v>
      </c>
      <c r="C15" s="17">
        <v>46</v>
      </c>
      <c r="D15" s="17">
        <v>-658</v>
      </c>
      <c r="E15" s="17">
        <v>-467</v>
      </c>
      <c r="F15" s="17">
        <v>-124.85851250000019</v>
      </c>
      <c r="G15" s="17">
        <v>-1203.8585125000002</v>
      </c>
      <c r="H15" s="17">
        <v>-282.94619999999998</v>
      </c>
      <c r="I15" s="17">
        <v>-404.10056000000009</v>
      </c>
      <c r="J15" s="17">
        <v>-698.91848999999991</v>
      </c>
      <c r="K15" s="17">
        <v>-311.19066700000008</v>
      </c>
      <c r="L15" s="17">
        <v>-1697.155917</v>
      </c>
    </row>
    <row r="16" spans="1:12" ht="15" customHeight="1" x14ac:dyDescent="0.2">
      <c r="A16" s="13"/>
      <c r="B16" s="16" t="s">
        <v>23</v>
      </c>
      <c r="C16" s="17">
        <v>-198</v>
      </c>
      <c r="D16" s="17">
        <v>-1180</v>
      </c>
      <c r="E16" s="17">
        <v>992</v>
      </c>
      <c r="F16" s="17">
        <v>582.14148749999981</v>
      </c>
      <c r="G16" s="17">
        <v>196.14148749999981</v>
      </c>
      <c r="H16" s="17">
        <v>947.05380000000002</v>
      </c>
      <c r="I16" s="17">
        <v>1614.8994399999999</v>
      </c>
      <c r="J16" s="17">
        <v>1781.08151</v>
      </c>
      <c r="K16" s="17">
        <v>1994.8093329999999</v>
      </c>
      <c r="L16" s="17">
        <v>6337.844083</v>
      </c>
    </row>
    <row r="17" spans="1:12" ht="15" customHeight="1" x14ac:dyDescent="0.2">
      <c r="A17" s="19"/>
      <c r="B17" s="20" t="s">
        <v>24</v>
      </c>
      <c r="C17" s="17">
        <v>128</v>
      </c>
      <c r="D17" s="17">
        <v>84</v>
      </c>
      <c r="E17" s="17">
        <v>130</v>
      </c>
      <c r="F17" s="17">
        <v>112</v>
      </c>
      <c r="G17" s="17">
        <v>454</v>
      </c>
      <c r="H17" s="17">
        <v>133</v>
      </c>
      <c r="I17" s="17">
        <v>176</v>
      </c>
      <c r="J17" s="17">
        <v>180</v>
      </c>
      <c r="K17" s="17">
        <v>208</v>
      </c>
      <c r="L17" s="17">
        <v>697</v>
      </c>
    </row>
    <row r="18" spans="1:12" s="91" customFormat="1" ht="15" customHeight="1" x14ac:dyDescent="0.2">
      <c r="A18" s="13"/>
      <c r="B18" s="14" t="s">
        <v>25</v>
      </c>
      <c r="C18" s="15">
        <v>-326</v>
      </c>
      <c r="D18" s="15">
        <v>-1264</v>
      </c>
      <c r="E18" s="15">
        <v>862</v>
      </c>
      <c r="F18" s="15">
        <v>470.14148749999981</v>
      </c>
      <c r="G18" s="15">
        <v>-257.85851250000019</v>
      </c>
      <c r="H18" s="15">
        <v>814.05380000000002</v>
      </c>
      <c r="I18" s="15">
        <v>1438.8994399999999</v>
      </c>
      <c r="J18" s="15">
        <v>1601.08151</v>
      </c>
      <c r="K18" s="15">
        <v>1786.8093329999999</v>
      </c>
      <c r="L18" s="15">
        <v>5640.844083</v>
      </c>
    </row>
    <row r="19" spans="1:12" ht="15" customHeight="1" x14ac:dyDescent="0.2">
      <c r="A19" s="13"/>
      <c r="B19" s="16" t="s">
        <v>26</v>
      </c>
      <c r="C19" s="17">
        <v>53279</v>
      </c>
      <c r="D19" s="17">
        <v>52388</v>
      </c>
      <c r="E19" s="17">
        <v>51396</v>
      </c>
      <c r="F19" s="89">
        <v>51307</v>
      </c>
      <c r="G19" s="89">
        <v>52091</v>
      </c>
      <c r="H19" s="89">
        <v>51550</v>
      </c>
      <c r="I19" s="89">
        <v>52161</v>
      </c>
      <c r="J19" s="89">
        <v>52947</v>
      </c>
      <c r="K19" s="89">
        <v>53878</v>
      </c>
      <c r="L19" s="89">
        <v>52634</v>
      </c>
    </row>
    <row r="20" spans="1:12" ht="15" customHeight="1" x14ac:dyDescent="0.2">
      <c r="A20" s="21"/>
      <c r="B20" s="22" t="s">
        <v>27</v>
      </c>
      <c r="C20" s="23">
        <v>-3.5999999999999997E-2</v>
      </c>
      <c r="D20" s="23">
        <v>-0.109</v>
      </c>
      <c r="E20" s="23">
        <v>5.7000000000000002E-2</v>
      </c>
      <c r="F20" s="23">
        <v>2.4E-2</v>
      </c>
      <c r="G20" s="23">
        <v>-1.667962795876447E-2</v>
      </c>
      <c r="H20" s="23">
        <v>5.1999999999999998E-2</v>
      </c>
      <c r="I20" s="23">
        <v>9.8000000000000004E-2</v>
      </c>
      <c r="J20" s="23">
        <v>0.111</v>
      </c>
      <c r="K20" s="23">
        <v>0.121</v>
      </c>
      <c r="L20" s="23">
        <v>9.6000000000000002E-2</v>
      </c>
    </row>
    <row r="21" spans="1:12" ht="15" customHeight="1" x14ac:dyDescent="0.25">
      <c r="A21" s="24"/>
      <c r="B21" s="24"/>
      <c r="C21" s="88"/>
      <c r="D21" s="88"/>
      <c r="E21" s="88"/>
      <c r="F21" s="88"/>
      <c r="G21" s="24"/>
      <c r="H21" s="24"/>
      <c r="I21" s="24"/>
      <c r="J21" s="24"/>
      <c r="K21" s="24"/>
      <c r="L21" s="24"/>
    </row>
    <row r="22" spans="1:12" ht="15" customHeight="1" x14ac:dyDescent="0.2">
      <c r="A22" s="2"/>
      <c r="B22" s="93" t="s">
        <v>147</v>
      </c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">
      <c r="B23" s="92"/>
    </row>
    <row r="24" spans="1:12" x14ac:dyDescent="0.2">
      <c r="C24" s="90"/>
      <c r="D24" s="90"/>
      <c r="E24" s="90"/>
      <c r="F24" s="90"/>
      <c r="G24" s="90"/>
      <c r="H24" s="90"/>
      <c r="I24" s="90"/>
      <c r="J24" s="90"/>
      <c r="K24" s="83"/>
      <c r="L24" s="83"/>
    </row>
    <row r="25" spans="1:12" x14ac:dyDescent="0.2">
      <c r="C25" s="15"/>
      <c r="D25" s="15"/>
      <c r="E25" s="15"/>
      <c r="F25" s="15"/>
      <c r="G25" s="15"/>
      <c r="H25" s="15"/>
      <c r="I25" s="15"/>
      <c r="J25" s="15"/>
      <c r="K25" s="15"/>
    </row>
    <row r="26" spans="1:12" x14ac:dyDescent="0.2">
      <c r="C26" s="17"/>
      <c r="D26" s="17"/>
      <c r="E26" s="17"/>
      <c r="F26" s="17"/>
      <c r="G26" s="17"/>
      <c r="H26" s="17"/>
      <c r="I26" s="17"/>
      <c r="J26" s="17"/>
      <c r="K26" s="17"/>
    </row>
    <row r="27" spans="1:12" x14ac:dyDescent="0.2">
      <c r="C27" s="17"/>
      <c r="D27" s="17"/>
      <c r="E27" s="17"/>
      <c r="F27" s="17"/>
      <c r="G27" s="17"/>
      <c r="H27" s="17"/>
      <c r="I27" s="17"/>
      <c r="J27" s="17"/>
      <c r="K27" s="17"/>
    </row>
    <row r="28" spans="1:12" x14ac:dyDescent="0.2">
      <c r="C28" s="17"/>
      <c r="D28" s="17"/>
      <c r="E28" s="17"/>
      <c r="F28" s="17"/>
      <c r="G28" s="17"/>
      <c r="H28" s="17"/>
      <c r="I28" s="17"/>
      <c r="J28" s="17"/>
      <c r="K28" s="17"/>
    </row>
    <row r="29" spans="1:12" x14ac:dyDescent="0.2">
      <c r="C29" s="17"/>
      <c r="D29" s="17"/>
      <c r="E29" s="17"/>
      <c r="F29" s="17"/>
      <c r="G29" s="17"/>
      <c r="H29" s="17"/>
      <c r="I29" s="17"/>
      <c r="J29" s="17"/>
      <c r="K29" s="17"/>
    </row>
    <row r="30" spans="1:12" x14ac:dyDescent="0.2">
      <c r="C30" s="17"/>
      <c r="D30" s="17"/>
      <c r="E30" s="17"/>
      <c r="F30" s="17"/>
      <c r="G30" s="17"/>
      <c r="H30" s="17"/>
      <c r="I30" s="17"/>
      <c r="J30" s="17"/>
      <c r="K30" s="17"/>
    </row>
    <row r="31" spans="1:12" x14ac:dyDescent="0.2">
      <c r="C31" s="17"/>
      <c r="D31" s="17"/>
      <c r="E31" s="17"/>
      <c r="F31" s="17"/>
      <c r="G31" s="17"/>
      <c r="H31" s="17"/>
      <c r="I31" s="17"/>
      <c r="J31" s="17"/>
      <c r="K31" s="17"/>
    </row>
    <row r="32" spans="1:12" x14ac:dyDescent="0.2">
      <c r="C32" s="17"/>
      <c r="D32" s="17"/>
      <c r="E32" s="17"/>
      <c r="F32" s="17"/>
      <c r="G32" s="17"/>
      <c r="H32" s="17"/>
      <c r="I32" s="17"/>
      <c r="J32" s="17"/>
      <c r="K32" s="17"/>
    </row>
    <row r="33" spans="3:12" x14ac:dyDescent="0.2">
      <c r="C33" s="17"/>
      <c r="D33" s="17"/>
      <c r="E33" s="17"/>
      <c r="F33" s="17"/>
      <c r="G33" s="17"/>
      <c r="H33" s="17"/>
      <c r="I33" s="17"/>
      <c r="J33" s="17"/>
      <c r="K33" s="17"/>
    </row>
    <row r="34" spans="3:12" x14ac:dyDescent="0.2">
      <c r="C34" s="17"/>
      <c r="D34" s="17"/>
      <c r="E34" s="17"/>
      <c r="F34" s="17"/>
      <c r="G34" s="17"/>
      <c r="H34" s="17"/>
      <c r="I34" s="17"/>
      <c r="J34" s="17"/>
      <c r="K34" s="17"/>
    </row>
    <row r="35" spans="3:12" x14ac:dyDescent="0.2">
      <c r="C35" s="17"/>
      <c r="D35" s="17"/>
      <c r="E35" s="17"/>
      <c r="F35" s="17"/>
      <c r="G35" s="17"/>
      <c r="H35" s="17"/>
      <c r="I35" s="17"/>
      <c r="J35" s="17"/>
      <c r="K35" s="17"/>
    </row>
    <row r="36" spans="3:12" x14ac:dyDescent="0.2">
      <c r="C36" s="15"/>
      <c r="D36" s="15"/>
      <c r="E36" s="15"/>
      <c r="F36" s="15"/>
      <c r="G36" s="15"/>
      <c r="H36" s="15"/>
      <c r="I36" s="15"/>
      <c r="J36" s="15"/>
      <c r="K36" s="15"/>
    </row>
    <row r="37" spans="3:12" x14ac:dyDescent="0.2">
      <c r="C37" s="17"/>
      <c r="D37" s="17"/>
      <c r="E37" s="89"/>
      <c r="F37" s="89"/>
      <c r="G37" s="89"/>
      <c r="H37" s="89"/>
      <c r="I37" s="89"/>
      <c r="J37" s="89"/>
      <c r="K37" s="89"/>
    </row>
    <row r="38" spans="3:12" x14ac:dyDescent="0.2">
      <c r="C38" s="23"/>
      <c r="D38" s="23"/>
      <c r="E38" s="23"/>
      <c r="F38" s="23"/>
      <c r="G38" s="23"/>
      <c r="H38" s="23"/>
      <c r="I38" s="23"/>
      <c r="J38" s="23"/>
      <c r="K38" s="23"/>
    </row>
    <row r="39" spans="3:12" x14ac:dyDescent="0.2">
      <c r="C39" s="90"/>
      <c r="D39" s="90"/>
      <c r="E39" s="90"/>
      <c r="F39" s="90"/>
      <c r="G39" s="90"/>
      <c r="H39" s="90"/>
      <c r="I39" s="90"/>
      <c r="J39" s="90"/>
      <c r="K39" s="83"/>
      <c r="L39" s="83"/>
    </row>
    <row r="40" spans="3:12" x14ac:dyDescent="0.2">
      <c r="C40" s="110"/>
      <c r="D40" s="110"/>
      <c r="E40" s="110"/>
      <c r="F40" s="110"/>
      <c r="G40" s="110"/>
      <c r="H40" s="110"/>
      <c r="I40" s="110"/>
      <c r="J40" s="110"/>
      <c r="K40" s="110"/>
      <c r="L40" s="110"/>
    </row>
    <row r="41" spans="3:12" x14ac:dyDescent="0.2">
      <c r="C41" s="110"/>
      <c r="D41" s="110"/>
      <c r="E41" s="110"/>
      <c r="F41" s="110"/>
      <c r="G41" s="110"/>
      <c r="H41" s="110"/>
      <c r="I41" s="110"/>
      <c r="J41" s="110"/>
      <c r="K41" s="110"/>
      <c r="L41" s="110"/>
    </row>
    <row r="42" spans="3:12" x14ac:dyDescent="0.2">
      <c r="C42" s="110"/>
      <c r="D42" s="110"/>
      <c r="E42" s="110"/>
      <c r="F42" s="110"/>
      <c r="G42" s="110"/>
      <c r="H42" s="110"/>
      <c r="I42" s="110"/>
      <c r="J42" s="110"/>
      <c r="K42" s="110"/>
      <c r="L42" s="110"/>
    </row>
    <row r="43" spans="3:12" x14ac:dyDescent="0.2">
      <c r="C43" s="110"/>
      <c r="D43" s="110"/>
      <c r="E43" s="110"/>
      <c r="F43" s="110"/>
      <c r="G43" s="110"/>
      <c r="H43" s="110"/>
      <c r="I43" s="110"/>
      <c r="J43" s="110"/>
      <c r="K43" s="110"/>
      <c r="L43" s="110"/>
    </row>
    <row r="44" spans="3:12" x14ac:dyDescent="0.2">
      <c r="C44" s="110"/>
      <c r="D44" s="110"/>
      <c r="E44" s="110"/>
      <c r="F44" s="110"/>
      <c r="G44" s="110"/>
      <c r="H44" s="110"/>
      <c r="I44" s="110"/>
      <c r="J44" s="110"/>
      <c r="K44" s="110"/>
      <c r="L44" s="110"/>
    </row>
    <row r="45" spans="3:12" x14ac:dyDescent="0.2">
      <c r="C45" s="110"/>
      <c r="D45" s="110"/>
      <c r="E45" s="110"/>
      <c r="F45" s="110"/>
      <c r="G45" s="110"/>
      <c r="H45" s="110"/>
      <c r="I45" s="110"/>
      <c r="J45" s="110"/>
      <c r="K45" s="110"/>
      <c r="L45" s="110"/>
    </row>
    <row r="46" spans="3:12" x14ac:dyDescent="0.2">
      <c r="C46" s="110"/>
      <c r="D46" s="110"/>
      <c r="E46" s="110"/>
      <c r="F46" s="110"/>
      <c r="G46" s="110"/>
      <c r="H46" s="110"/>
      <c r="I46" s="110"/>
      <c r="J46" s="110"/>
      <c r="K46" s="110"/>
      <c r="L46" s="110"/>
    </row>
    <row r="47" spans="3:12" x14ac:dyDescent="0.2">
      <c r="C47" s="110"/>
      <c r="D47" s="110"/>
      <c r="E47" s="110"/>
      <c r="F47" s="110"/>
      <c r="G47" s="110"/>
      <c r="H47" s="110"/>
      <c r="I47" s="110"/>
      <c r="J47" s="110"/>
      <c r="K47" s="110"/>
      <c r="L47" s="110"/>
    </row>
    <row r="48" spans="3:12" x14ac:dyDescent="0.2">
      <c r="C48" s="110"/>
      <c r="D48" s="110"/>
      <c r="E48" s="110"/>
      <c r="F48" s="110"/>
      <c r="G48" s="110"/>
      <c r="H48" s="110"/>
      <c r="I48" s="110"/>
      <c r="J48" s="110"/>
      <c r="K48" s="110"/>
      <c r="L48" s="110"/>
    </row>
    <row r="49" spans="3:14" x14ac:dyDescent="0.2">
      <c r="C49" s="110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3:14" x14ac:dyDescent="0.2">
      <c r="C50" s="110"/>
      <c r="D50" s="110"/>
      <c r="E50" s="110"/>
      <c r="F50" s="110"/>
      <c r="G50" s="110"/>
      <c r="H50" s="110"/>
      <c r="I50" s="110"/>
      <c r="J50" s="110"/>
      <c r="K50" s="110"/>
      <c r="L50" s="110"/>
    </row>
    <row r="51" spans="3:14" x14ac:dyDescent="0.2">
      <c r="C51" s="110"/>
      <c r="D51" s="110"/>
      <c r="E51" s="110"/>
      <c r="F51" s="110"/>
      <c r="G51" s="110"/>
      <c r="H51" s="110"/>
      <c r="I51" s="110"/>
      <c r="J51" s="110"/>
      <c r="K51" s="110"/>
      <c r="L51" s="110"/>
    </row>
    <row r="52" spans="3:14" x14ac:dyDescent="0.2">
      <c r="C52" s="110"/>
      <c r="D52" s="110"/>
      <c r="E52" s="110"/>
      <c r="F52" s="110"/>
      <c r="G52" s="110"/>
      <c r="H52" s="110"/>
      <c r="I52" s="110"/>
      <c r="J52" s="110"/>
      <c r="K52" s="110"/>
      <c r="L52" s="110"/>
    </row>
    <row r="53" spans="3:14" x14ac:dyDescent="0.2">
      <c r="C53" s="110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3:14" x14ac:dyDescent="0.2"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05"/>
    </row>
    <row r="55" spans="3:14" x14ac:dyDescent="0.2"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83"/>
    </row>
    <row r="56" spans="3:14" x14ac:dyDescent="0.2"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83"/>
    </row>
    <row r="57" spans="3:14" x14ac:dyDescent="0.2"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83"/>
    </row>
    <row r="58" spans="3:14" x14ac:dyDescent="0.2"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83"/>
    </row>
    <row r="59" spans="3:14" x14ac:dyDescent="0.2"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83"/>
    </row>
    <row r="60" spans="3:14" x14ac:dyDescent="0.2"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83"/>
    </row>
    <row r="61" spans="3:14" x14ac:dyDescent="0.2"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83"/>
    </row>
    <row r="62" spans="3:14" x14ac:dyDescent="0.2"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83"/>
    </row>
    <row r="63" spans="3:14" x14ac:dyDescent="0.2"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83"/>
    </row>
    <row r="64" spans="3:14" x14ac:dyDescent="0.2">
      <c r="D64" s="107"/>
      <c r="E64" s="106"/>
      <c r="F64" s="106"/>
      <c r="G64" s="106"/>
      <c r="H64" s="106"/>
      <c r="I64" s="106"/>
      <c r="J64" s="106"/>
      <c r="K64" s="106"/>
      <c r="L64" s="106"/>
      <c r="M64" s="106"/>
      <c r="N64" s="107"/>
    </row>
    <row r="65" spans="4:13" x14ac:dyDescent="0.2">
      <c r="D65" s="91"/>
      <c r="E65" s="105"/>
      <c r="F65" s="105"/>
      <c r="G65" s="105"/>
      <c r="H65" s="105"/>
      <c r="I65" s="105"/>
      <c r="J65" s="105"/>
      <c r="K65" s="105"/>
      <c r="L65" s="105"/>
      <c r="M65" s="105"/>
    </row>
    <row r="66" spans="4:13" x14ac:dyDescent="0.2">
      <c r="E66" s="83"/>
      <c r="F66" s="83"/>
      <c r="G66" s="83"/>
      <c r="H66" s="83"/>
      <c r="I66" s="83"/>
      <c r="J66" s="83"/>
      <c r="K66" s="83"/>
      <c r="L66" s="83"/>
      <c r="M66" s="83"/>
    </row>
  </sheetData>
  <mergeCells count="2">
    <mergeCell ref="E1:F1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L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6"/>
  <sheetViews>
    <sheetView showGridLines="0" workbookViewId="0">
      <selection activeCell="D8" sqref="D8"/>
    </sheetView>
  </sheetViews>
  <sheetFormatPr baseColWidth="10" defaultColWidth="9.140625" defaultRowHeight="12.75" x14ac:dyDescent="0.2"/>
  <cols>
    <col min="1" max="1" width="3.140625"/>
    <col min="2" max="2" width="40.42578125"/>
    <col min="3" max="12" width="8.85546875"/>
  </cols>
  <sheetData>
    <row r="1" spans="1:12" ht="15" customHeight="1" x14ac:dyDescent="0.2">
      <c r="A1" s="2"/>
      <c r="B1" s="1" t="s">
        <v>28</v>
      </c>
      <c r="C1" s="2"/>
      <c r="D1" s="2"/>
      <c r="E1" s="113"/>
      <c r="F1" s="113"/>
      <c r="G1" s="85"/>
      <c r="H1" s="86"/>
      <c r="I1" s="86"/>
      <c r="J1" s="2"/>
      <c r="K1" s="2"/>
      <c r="L1" s="2"/>
    </row>
    <row r="2" spans="1:12" ht="18" customHeight="1" x14ac:dyDescent="0.2">
      <c r="A2" s="2"/>
      <c r="B2" s="5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x14ac:dyDescent="0.2">
      <c r="A3" s="2"/>
      <c r="B3" s="6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2">
      <c r="A4" s="2"/>
      <c r="B4" s="6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customHeight="1" thickBot="1" x14ac:dyDescent="0.25">
      <c r="A5" s="26"/>
      <c r="B5" s="7" t="s">
        <v>30</v>
      </c>
      <c r="C5" s="8" t="s">
        <v>31</v>
      </c>
      <c r="D5" s="8" t="s">
        <v>32</v>
      </c>
      <c r="E5" s="8" t="s">
        <v>33</v>
      </c>
      <c r="F5" s="8" t="s">
        <v>34</v>
      </c>
      <c r="G5" s="8">
        <v>2020</v>
      </c>
      <c r="H5" s="8" t="s">
        <v>35</v>
      </c>
      <c r="I5" s="8" t="s">
        <v>36</v>
      </c>
      <c r="J5" s="8" t="s">
        <v>37</v>
      </c>
      <c r="K5" s="8" t="s">
        <v>38</v>
      </c>
      <c r="L5" s="8" t="s">
        <v>39</v>
      </c>
    </row>
    <row r="6" spans="1:12" ht="15" customHeight="1" x14ac:dyDescent="0.2">
      <c r="A6" s="27" t="s">
        <v>40</v>
      </c>
      <c r="B6" s="27"/>
      <c r="C6" s="28"/>
      <c r="D6" s="12"/>
      <c r="E6" s="12"/>
      <c r="F6" s="12"/>
      <c r="G6" s="12"/>
      <c r="H6" s="12"/>
      <c r="I6" s="12"/>
      <c r="J6" s="12"/>
      <c r="K6" s="12"/>
      <c r="L6" s="12"/>
    </row>
    <row r="7" spans="1:12" ht="15" customHeight="1" x14ac:dyDescent="0.2">
      <c r="A7" s="2"/>
      <c r="B7" s="14" t="s">
        <v>41</v>
      </c>
      <c r="C7" s="94">
        <v>2059</v>
      </c>
      <c r="D7" s="94">
        <v>1945</v>
      </c>
      <c r="E7" s="94">
        <v>1991</v>
      </c>
      <c r="F7" s="94">
        <v>2011</v>
      </c>
      <c r="G7" s="94">
        <v>8006</v>
      </c>
      <c r="H7" s="94">
        <v>2023</v>
      </c>
      <c r="I7" s="94">
        <v>2080</v>
      </c>
      <c r="J7" s="98">
        <v>2165</v>
      </c>
      <c r="K7" s="94">
        <v>2221</v>
      </c>
      <c r="L7" s="98">
        <f>SUM(H7:K7)</f>
        <v>8489</v>
      </c>
    </row>
    <row r="8" spans="1:12" ht="15" customHeight="1" x14ac:dyDescent="0.2">
      <c r="A8" s="2"/>
      <c r="B8" s="104" t="s">
        <v>148</v>
      </c>
      <c r="C8" s="100">
        <v>265</v>
      </c>
      <c r="D8" s="100">
        <v>273</v>
      </c>
      <c r="E8" s="100">
        <v>236</v>
      </c>
      <c r="F8" s="100">
        <v>243</v>
      </c>
      <c r="G8" s="100">
        <f>F8+E8+D8+C8</f>
        <v>1017</v>
      </c>
      <c r="H8" s="100">
        <v>266</v>
      </c>
      <c r="I8" s="100">
        <v>270</v>
      </c>
      <c r="J8" s="100">
        <v>292</v>
      </c>
      <c r="K8" s="100">
        <v>275</v>
      </c>
      <c r="L8" s="100">
        <f>SUM(H8:K8)</f>
        <v>1103</v>
      </c>
    </row>
    <row r="9" spans="1:12" ht="15" customHeight="1" x14ac:dyDescent="0.2">
      <c r="A9" s="2"/>
      <c r="B9" s="16" t="s">
        <v>42</v>
      </c>
      <c r="C9" s="95">
        <v>-1613</v>
      </c>
      <c r="D9" s="95">
        <v>-1379</v>
      </c>
      <c r="E9" s="95">
        <v>-1439</v>
      </c>
      <c r="F9" s="95">
        <v>-1617</v>
      </c>
      <c r="G9" s="95">
        <v>-6048</v>
      </c>
      <c r="H9" s="95">
        <v>-1611</v>
      </c>
      <c r="I9" s="95">
        <v>-1447</v>
      </c>
      <c r="J9" s="82">
        <v>-1502</v>
      </c>
      <c r="K9" s="82">
        <v>-1688</v>
      </c>
      <c r="L9" s="82">
        <f>SUM(H9:K9)</f>
        <v>-6248</v>
      </c>
    </row>
    <row r="10" spans="1:12" ht="15" customHeight="1" x14ac:dyDescent="0.2">
      <c r="A10" s="2"/>
      <c r="B10" s="16" t="s">
        <v>43</v>
      </c>
      <c r="C10" s="96">
        <f>C7+C9</f>
        <v>446</v>
      </c>
      <c r="D10" s="96">
        <f t="shared" ref="D10:K10" si="0">D7+D9</f>
        <v>566</v>
      </c>
      <c r="E10" s="96">
        <f>E7+E9</f>
        <v>552</v>
      </c>
      <c r="F10" s="96">
        <v>394</v>
      </c>
      <c r="G10" s="96">
        <v>1958</v>
      </c>
      <c r="H10" s="96">
        <f>H7+H9</f>
        <v>412</v>
      </c>
      <c r="I10" s="96">
        <f>I7+I9</f>
        <v>633</v>
      </c>
      <c r="J10" s="82">
        <f>J7+J9</f>
        <v>663</v>
      </c>
      <c r="K10" s="96">
        <f t="shared" si="0"/>
        <v>533</v>
      </c>
      <c r="L10" s="82">
        <f t="shared" ref="L10:L18" si="1">SUM(H10:K10)</f>
        <v>2241</v>
      </c>
    </row>
    <row r="11" spans="1:12" ht="15" customHeight="1" x14ac:dyDescent="0.2">
      <c r="A11" s="2"/>
      <c r="B11" s="16" t="s">
        <v>44</v>
      </c>
      <c r="C11" s="96">
        <v>-258</v>
      </c>
      <c r="D11" s="95">
        <v>-450</v>
      </c>
      <c r="E11" s="95">
        <v>-132</v>
      </c>
      <c r="F11" s="95">
        <v>-294</v>
      </c>
      <c r="G11" s="95">
        <v>-1134</v>
      </c>
      <c r="H11" s="95">
        <v>-129</v>
      </c>
      <c r="I11" s="95">
        <v>-8</v>
      </c>
      <c r="J11" s="82">
        <v>-8</v>
      </c>
      <c r="K11" s="95">
        <v>20</v>
      </c>
      <c r="L11" s="82">
        <f t="shared" si="1"/>
        <v>-125</v>
      </c>
    </row>
    <row r="12" spans="1:12" ht="15" customHeight="1" x14ac:dyDescent="0.2">
      <c r="A12" s="2"/>
      <c r="B12" s="16" t="s">
        <v>45</v>
      </c>
      <c r="C12" s="96">
        <f>C10+C11</f>
        <v>188</v>
      </c>
      <c r="D12" s="96">
        <f t="shared" ref="D12:K12" si="2">D10+D11</f>
        <v>116</v>
      </c>
      <c r="E12" s="96">
        <f t="shared" ref="E12" si="3">E10+E11</f>
        <v>420</v>
      </c>
      <c r="F12" s="96">
        <v>100</v>
      </c>
      <c r="G12" s="96">
        <v>824</v>
      </c>
      <c r="H12" s="96">
        <f t="shared" ref="H12:I12" si="4">H10+H11</f>
        <v>283</v>
      </c>
      <c r="I12" s="96">
        <f t="shared" si="4"/>
        <v>625</v>
      </c>
      <c r="J12" s="82">
        <f>J10+J11</f>
        <v>655</v>
      </c>
      <c r="K12" s="96">
        <f t="shared" si="2"/>
        <v>553</v>
      </c>
      <c r="L12" s="82">
        <f t="shared" si="1"/>
        <v>2116</v>
      </c>
    </row>
    <row r="13" spans="1:12" ht="25.5" customHeight="1" x14ac:dyDescent="0.2">
      <c r="A13" s="2"/>
      <c r="B13" s="18" t="s">
        <v>46</v>
      </c>
      <c r="C13" s="96">
        <v>1</v>
      </c>
      <c r="D13" s="95">
        <v>1</v>
      </c>
      <c r="E13" s="95">
        <v>-6</v>
      </c>
      <c r="F13" s="95">
        <v>3</v>
      </c>
      <c r="G13" s="95">
        <v>-1</v>
      </c>
      <c r="H13" s="95">
        <v>1</v>
      </c>
      <c r="I13" s="95">
        <v>2</v>
      </c>
      <c r="J13" s="95">
        <v>-2</v>
      </c>
      <c r="K13" s="95">
        <v>0</v>
      </c>
      <c r="L13" s="95">
        <f t="shared" si="1"/>
        <v>1</v>
      </c>
    </row>
    <row r="14" spans="1:12" ht="15" customHeight="1" x14ac:dyDescent="0.2">
      <c r="A14" s="2"/>
      <c r="B14" s="16" t="s">
        <v>47</v>
      </c>
      <c r="C14" s="96">
        <v>131</v>
      </c>
      <c r="D14" s="95">
        <v>5</v>
      </c>
      <c r="E14" s="95">
        <v>3</v>
      </c>
      <c r="F14" s="95">
        <v>12</v>
      </c>
      <c r="G14" s="95">
        <v>151</v>
      </c>
      <c r="H14" s="95">
        <v>3</v>
      </c>
      <c r="I14" s="95">
        <v>1</v>
      </c>
      <c r="J14" s="95">
        <v>-2</v>
      </c>
      <c r="K14" s="95">
        <v>21</v>
      </c>
      <c r="L14" s="95">
        <f t="shared" si="1"/>
        <v>23</v>
      </c>
    </row>
    <row r="15" spans="1:12" ht="15" customHeight="1" x14ac:dyDescent="0.2">
      <c r="A15" s="2"/>
      <c r="B15" s="16" t="s">
        <v>48</v>
      </c>
      <c r="C15" s="96">
        <f>[1]RBDF!$E$17</f>
        <v>-95</v>
      </c>
      <c r="D15" s="95">
        <v>-32</v>
      </c>
      <c r="E15" s="95">
        <v>-131</v>
      </c>
      <c r="F15" s="95">
        <v>-37</v>
      </c>
      <c r="G15" s="95">
        <v>-295</v>
      </c>
      <c r="H15" s="95">
        <v>-78</v>
      </c>
      <c r="I15" s="95">
        <v>-174</v>
      </c>
      <c r="J15" s="95">
        <v>-181</v>
      </c>
      <c r="K15" s="95">
        <v>-159</v>
      </c>
      <c r="L15" s="95">
        <f t="shared" si="1"/>
        <v>-592</v>
      </c>
    </row>
    <row r="16" spans="1:12" ht="15" customHeight="1" x14ac:dyDescent="0.2">
      <c r="A16" s="2"/>
      <c r="B16" s="16" t="s">
        <v>49</v>
      </c>
      <c r="C16" s="96">
        <f>SUM(C12:C15)</f>
        <v>225</v>
      </c>
      <c r="D16" s="96">
        <f t="shared" ref="D16:K16" si="5">SUM(D12:D15)</f>
        <v>90</v>
      </c>
      <c r="E16" s="96">
        <f t="shared" ref="E16" si="6">SUM(E12:E15)</f>
        <v>286</v>
      </c>
      <c r="F16" s="96">
        <v>78</v>
      </c>
      <c r="G16" s="96">
        <v>679</v>
      </c>
      <c r="H16" s="96">
        <f t="shared" ref="H16:I16" si="7">SUM(H12:H15)</f>
        <v>209</v>
      </c>
      <c r="I16" s="96">
        <f t="shared" si="7"/>
        <v>454</v>
      </c>
      <c r="J16" s="96">
        <f t="shared" ref="J16" si="8">SUM(J12:J15)</f>
        <v>470</v>
      </c>
      <c r="K16" s="96">
        <f t="shared" si="5"/>
        <v>415</v>
      </c>
      <c r="L16" s="96">
        <f t="shared" si="1"/>
        <v>1548</v>
      </c>
    </row>
    <row r="17" spans="1:12" ht="15" customHeight="1" x14ac:dyDescent="0.2">
      <c r="A17" s="2"/>
      <c r="B17" s="20" t="s">
        <v>50</v>
      </c>
      <c r="C17" s="96">
        <v>1</v>
      </c>
      <c r="D17" s="95">
        <v>0</v>
      </c>
      <c r="E17" s="95">
        <v>1</v>
      </c>
      <c r="F17" s="95">
        <v>0</v>
      </c>
      <c r="G17" s="95">
        <v>2</v>
      </c>
      <c r="H17" s="95">
        <v>-3</v>
      </c>
      <c r="I17" s="95">
        <v>0</v>
      </c>
      <c r="J17" s="95">
        <v>0</v>
      </c>
      <c r="K17" s="95">
        <v>1</v>
      </c>
      <c r="L17" s="95">
        <f t="shared" si="1"/>
        <v>-2</v>
      </c>
    </row>
    <row r="18" spans="1:12" ht="15" customHeight="1" x14ac:dyDescent="0.2">
      <c r="A18" s="2"/>
      <c r="B18" s="14" t="s">
        <v>51</v>
      </c>
      <c r="C18" s="97">
        <f>C16-C17</f>
        <v>224</v>
      </c>
      <c r="D18" s="97">
        <f>D16-D17</f>
        <v>90</v>
      </c>
      <c r="E18" s="97">
        <f>E16-E17</f>
        <v>285</v>
      </c>
      <c r="F18" s="97">
        <v>78</v>
      </c>
      <c r="G18" s="97">
        <v>677</v>
      </c>
      <c r="H18" s="97">
        <f>H16-H17</f>
        <v>212</v>
      </c>
      <c r="I18" s="97">
        <f>I16-I17</f>
        <v>454</v>
      </c>
      <c r="J18" s="97">
        <f>J16-J17</f>
        <v>470</v>
      </c>
      <c r="K18" s="97">
        <f>K16-K17</f>
        <v>414</v>
      </c>
      <c r="L18" s="97">
        <f t="shared" si="1"/>
        <v>1550</v>
      </c>
    </row>
    <row r="19" spans="1:12" ht="15" customHeight="1" x14ac:dyDescent="0.25">
      <c r="A19" s="24"/>
      <c r="B19" s="16" t="s">
        <v>52</v>
      </c>
      <c r="C19" s="97">
        <f>[1]RBDF!$E$23</f>
        <v>11971</v>
      </c>
      <c r="D19" s="101">
        <v>12257</v>
      </c>
      <c r="E19" s="101">
        <v>12675</v>
      </c>
      <c r="F19" s="101">
        <v>12057</v>
      </c>
      <c r="G19" s="101">
        <v>12241</v>
      </c>
      <c r="H19" s="101">
        <v>12208</v>
      </c>
      <c r="I19" s="101">
        <v>12116</v>
      </c>
      <c r="J19" s="101">
        <v>11867</v>
      </c>
      <c r="K19" s="101">
        <v>11847</v>
      </c>
      <c r="L19" s="101">
        <v>12009</v>
      </c>
    </row>
    <row r="21" spans="1:12" x14ac:dyDescent="0.2">
      <c r="C21" s="83"/>
      <c r="D21" s="83"/>
      <c r="E21" s="83"/>
      <c r="F21" s="83"/>
      <c r="G21" s="83"/>
      <c r="H21" s="83"/>
      <c r="I21" s="83"/>
      <c r="J21" s="83"/>
      <c r="K21" s="83"/>
    </row>
    <row r="22" spans="1:12" x14ac:dyDescent="0.2">
      <c r="C22" s="83"/>
      <c r="D22" s="83"/>
      <c r="K22" s="83"/>
    </row>
    <row r="23" spans="1:12" x14ac:dyDescent="0.2"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2"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2"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2"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2"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2"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x14ac:dyDescent="0.2"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x14ac:dyDescent="0.2"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2"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2"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3:12" x14ac:dyDescent="0.2"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3:12" x14ac:dyDescent="0.2"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3:12" x14ac:dyDescent="0.2">
      <c r="C35" s="83"/>
      <c r="D35" s="83"/>
      <c r="E35" s="83"/>
      <c r="F35" s="83"/>
      <c r="G35" s="83"/>
      <c r="H35" s="83"/>
      <c r="I35" s="83"/>
      <c r="J35" s="83"/>
      <c r="K35" s="83"/>
    </row>
    <row r="36" spans="3:12" x14ac:dyDescent="0.2"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3:12" x14ac:dyDescent="0.2"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3:12" x14ac:dyDescent="0.2"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3:12" x14ac:dyDescent="0.2"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3:12" x14ac:dyDescent="0.2"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3:12" x14ac:dyDescent="0.2"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3:12" x14ac:dyDescent="0.2"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3:12" x14ac:dyDescent="0.2"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3:12" x14ac:dyDescent="0.2"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3:12" x14ac:dyDescent="0.2"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3:12" x14ac:dyDescent="0.2"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3:12" x14ac:dyDescent="0.2"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3:12" x14ac:dyDescent="0.2"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3:14" x14ac:dyDescent="0.2"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3:14" x14ac:dyDescent="0.2"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3:14" x14ac:dyDescent="0.2"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4" spans="3:14" x14ac:dyDescent="0.2">
      <c r="D54" s="91"/>
      <c r="E54" s="105"/>
      <c r="F54" s="105"/>
      <c r="G54" s="105"/>
      <c r="H54" s="105"/>
      <c r="I54" s="105"/>
      <c r="J54" s="105"/>
      <c r="K54" s="105"/>
      <c r="L54" s="105"/>
      <c r="M54" s="105"/>
    </row>
    <row r="55" spans="3:14" x14ac:dyDescent="0.2">
      <c r="E55" s="83"/>
      <c r="F55" s="83"/>
      <c r="G55" s="83"/>
      <c r="H55" s="83"/>
      <c r="I55" s="83"/>
      <c r="J55" s="83"/>
      <c r="K55" s="83"/>
      <c r="L55" s="83"/>
      <c r="M55" s="83"/>
    </row>
    <row r="56" spans="3:14" x14ac:dyDescent="0.2">
      <c r="E56" s="83"/>
      <c r="F56" s="83"/>
      <c r="G56" s="83"/>
      <c r="H56" s="83"/>
      <c r="I56" s="83"/>
      <c r="J56" s="83"/>
      <c r="K56" s="83"/>
      <c r="L56" s="83"/>
      <c r="M56" s="83"/>
    </row>
    <row r="57" spans="3:14" x14ac:dyDescent="0.2">
      <c r="E57" s="83"/>
      <c r="F57" s="83"/>
      <c r="G57" s="83"/>
      <c r="H57" s="83"/>
      <c r="I57" s="83"/>
      <c r="J57" s="83"/>
      <c r="K57" s="83"/>
      <c r="L57" s="83"/>
      <c r="M57" s="83"/>
    </row>
    <row r="58" spans="3:14" x14ac:dyDescent="0.2">
      <c r="E58" s="83"/>
      <c r="F58" s="83"/>
      <c r="G58" s="83"/>
      <c r="H58" s="83"/>
      <c r="I58" s="83"/>
      <c r="J58" s="83"/>
      <c r="K58" s="83"/>
      <c r="L58" s="83"/>
      <c r="M58" s="83"/>
    </row>
    <row r="59" spans="3:14" x14ac:dyDescent="0.2">
      <c r="E59" s="83"/>
      <c r="F59" s="83"/>
      <c r="G59" s="83"/>
      <c r="H59" s="83"/>
      <c r="I59" s="83"/>
      <c r="J59" s="83"/>
      <c r="K59" s="83"/>
      <c r="L59" s="83"/>
      <c r="M59" s="83"/>
    </row>
    <row r="60" spans="3:14" x14ac:dyDescent="0.2">
      <c r="E60" s="83"/>
      <c r="F60" s="83"/>
      <c r="G60" s="83"/>
      <c r="H60" s="83"/>
      <c r="I60" s="83"/>
      <c r="J60" s="83"/>
      <c r="K60" s="83"/>
      <c r="L60" s="83"/>
      <c r="M60" s="83"/>
    </row>
    <row r="61" spans="3:14" x14ac:dyDescent="0.2">
      <c r="E61" s="83"/>
      <c r="F61" s="83"/>
      <c r="G61" s="83"/>
      <c r="H61" s="83"/>
      <c r="I61" s="83"/>
      <c r="J61" s="83"/>
      <c r="K61" s="83"/>
      <c r="L61" s="83"/>
      <c r="M61" s="83"/>
    </row>
    <row r="62" spans="3:14" x14ac:dyDescent="0.2">
      <c r="E62" s="83"/>
      <c r="F62" s="83"/>
      <c r="G62" s="83"/>
      <c r="H62" s="83"/>
      <c r="I62" s="83"/>
      <c r="J62" s="83"/>
      <c r="K62" s="83"/>
      <c r="L62" s="83"/>
      <c r="M62" s="83"/>
    </row>
    <row r="63" spans="3:14" x14ac:dyDescent="0.2">
      <c r="E63" s="83"/>
      <c r="F63" s="83"/>
      <c r="G63" s="83"/>
      <c r="H63" s="83"/>
      <c r="I63" s="83"/>
      <c r="J63" s="83"/>
      <c r="K63" s="83"/>
      <c r="L63" s="83"/>
      <c r="M63" s="83"/>
    </row>
    <row r="64" spans="3:14" x14ac:dyDescent="0.2">
      <c r="D64" s="107"/>
      <c r="E64" s="106"/>
      <c r="F64" s="106"/>
      <c r="G64" s="106"/>
      <c r="H64" s="106"/>
      <c r="I64" s="106"/>
      <c r="J64" s="106"/>
      <c r="K64" s="106"/>
      <c r="L64" s="106"/>
      <c r="M64" s="106"/>
      <c r="N64" s="107"/>
    </row>
    <row r="65" spans="4:13" x14ac:dyDescent="0.2">
      <c r="D65" s="91"/>
      <c r="E65" s="105"/>
      <c r="F65" s="105"/>
      <c r="G65" s="105"/>
      <c r="H65" s="105"/>
      <c r="I65" s="105"/>
      <c r="J65" s="105"/>
      <c r="K65" s="105"/>
      <c r="L65" s="105"/>
      <c r="M65" s="105"/>
    </row>
    <row r="66" spans="4:13" x14ac:dyDescent="0.2">
      <c r="E66" s="83"/>
      <c r="F66" s="83"/>
      <c r="G66" s="83"/>
      <c r="H66" s="83"/>
      <c r="I66" s="83"/>
      <c r="J66" s="83"/>
      <c r="K66" s="83"/>
      <c r="L66" s="83"/>
      <c r="M66" s="83"/>
    </row>
  </sheetData>
  <mergeCells count="1">
    <mergeCell ref="E1:F1"/>
  </mergeCells>
  <pageMargins left="0.70866141732283472" right="0.70866141732283472" top="0.74803149606299213" bottom="0.74803149606299213" header="0.31496062992125984" footer="0.31496062992125984"/>
  <pageSetup scale="94" orientation="landscape" r:id="rId1"/>
  <ignoredErrors>
    <ignoredError sqref="L9:L18 L7" formulaRange="1"/>
    <ignoredError sqref="L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34"/>
  <sheetViews>
    <sheetView showGridLines="0" zoomScale="70" zoomScaleNormal="70" workbookViewId="0">
      <selection activeCell="D112" activeCellId="2" sqref="D33 D96 D112"/>
    </sheetView>
  </sheetViews>
  <sheetFormatPr baseColWidth="10" defaultColWidth="9.140625" defaultRowHeight="12.75" x14ac:dyDescent="0.2"/>
  <cols>
    <col min="1" max="1" width="2.85546875"/>
    <col min="2" max="2" width="42.28515625"/>
    <col min="3" max="9" width="7.7109375"/>
    <col min="10" max="10" width="8.5703125" bestFit="1" customWidth="1"/>
    <col min="11" max="13" width="7.7109375"/>
  </cols>
  <sheetData>
    <row r="1" spans="1:41" ht="15.75" customHeight="1" x14ac:dyDescent="0.2">
      <c r="A1" s="1" t="s">
        <v>53</v>
      </c>
      <c r="B1" s="29"/>
      <c r="C1" s="29"/>
      <c r="D1" s="30"/>
      <c r="E1" s="113"/>
      <c r="F1" s="113"/>
      <c r="G1" s="85"/>
      <c r="H1" s="87"/>
      <c r="I1" s="30"/>
      <c r="J1" s="30"/>
      <c r="K1" s="31"/>
      <c r="L1" s="30"/>
      <c r="M1" s="31"/>
    </row>
    <row r="2" spans="1:41" ht="18" customHeight="1" x14ac:dyDescent="0.2">
      <c r="A2" s="5" t="s">
        <v>54</v>
      </c>
      <c r="B2" s="32"/>
      <c r="C2" s="3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41" ht="15" customHeight="1" x14ac:dyDescent="0.2">
      <c r="A3" s="13"/>
      <c r="B3" s="33"/>
      <c r="C3" s="33"/>
      <c r="D3" s="34"/>
      <c r="E3" s="34"/>
      <c r="F3" s="35"/>
      <c r="G3" s="35"/>
      <c r="H3" s="35"/>
      <c r="I3" s="35"/>
      <c r="J3" s="34"/>
      <c r="K3" s="2"/>
      <c r="L3" s="34"/>
      <c r="M3" s="2"/>
    </row>
    <row r="4" spans="1:41" ht="15.75" customHeight="1" thickBot="1" x14ac:dyDescent="0.25">
      <c r="A4" s="13"/>
      <c r="B4" s="114" t="s">
        <v>55</v>
      </c>
      <c r="C4" s="114" t="s">
        <v>1</v>
      </c>
      <c r="D4" s="8" t="s">
        <v>56</v>
      </c>
      <c r="E4" s="8" t="s">
        <v>57</v>
      </c>
      <c r="F4" s="8" t="s">
        <v>58</v>
      </c>
      <c r="G4" s="8" t="s">
        <v>59</v>
      </c>
      <c r="H4" s="8">
        <v>2020</v>
      </c>
      <c r="I4" s="8" t="s">
        <v>60</v>
      </c>
      <c r="J4" s="8" t="s">
        <v>61</v>
      </c>
      <c r="K4" s="8" t="s">
        <v>62</v>
      </c>
      <c r="L4" s="8" t="s">
        <v>63</v>
      </c>
      <c r="M4" s="8" t="s">
        <v>64</v>
      </c>
    </row>
    <row r="5" spans="1:41" ht="15" customHeight="1" x14ac:dyDescent="0.2">
      <c r="A5" s="36" t="s">
        <v>65</v>
      </c>
      <c r="B5" s="37"/>
      <c r="C5" s="38"/>
      <c r="D5" s="39"/>
      <c r="E5" s="40"/>
      <c r="F5" s="41"/>
      <c r="G5" s="41"/>
      <c r="H5" s="41"/>
      <c r="I5" s="41"/>
      <c r="J5" s="40"/>
      <c r="K5" s="12"/>
      <c r="L5" s="40"/>
      <c r="M5" s="12"/>
    </row>
    <row r="6" spans="1:41" ht="15" customHeight="1" x14ac:dyDescent="0.2">
      <c r="A6" s="36"/>
      <c r="B6" s="42" t="s">
        <v>66</v>
      </c>
      <c r="C6" s="43"/>
      <c r="D6" s="44">
        <v>1964</v>
      </c>
      <c r="E6" s="45">
        <v>1750</v>
      </c>
      <c r="F6" s="45">
        <v>1891</v>
      </c>
      <c r="G6" s="45">
        <v>1919</v>
      </c>
      <c r="H6" s="45">
        <v>7524</v>
      </c>
      <c r="I6" s="45">
        <v>1862</v>
      </c>
      <c r="J6" s="45">
        <v>1989</v>
      </c>
      <c r="K6" s="45">
        <v>2107</v>
      </c>
      <c r="L6" s="45">
        <v>2159</v>
      </c>
      <c r="M6" s="45">
        <v>8117</v>
      </c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5" customHeight="1" x14ac:dyDescent="0.2">
      <c r="A7" s="36"/>
      <c r="B7" s="46" t="s">
        <v>67</v>
      </c>
      <c r="C7" s="43"/>
      <c r="D7" s="47">
        <v>-1146</v>
      </c>
      <c r="E7" s="48">
        <v>-979</v>
      </c>
      <c r="F7" s="48">
        <v>-999</v>
      </c>
      <c r="G7" s="48">
        <v>-1018</v>
      </c>
      <c r="H7" s="48">
        <v>-4142</v>
      </c>
      <c r="I7" s="48">
        <v>-1089</v>
      </c>
      <c r="J7" s="48">
        <v>-1011</v>
      </c>
      <c r="K7" s="48">
        <v>-1015</v>
      </c>
      <c r="L7" s="48">
        <v>-1088</v>
      </c>
      <c r="M7" s="48">
        <v>-4203</v>
      </c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" customHeight="1" x14ac:dyDescent="0.2">
      <c r="A8" s="36"/>
      <c r="B8" s="49" t="s">
        <v>68</v>
      </c>
      <c r="C8" s="43"/>
      <c r="D8" s="47">
        <v>818</v>
      </c>
      <c r="E8" s="48">
        <v>771</v>
      </c>
      <c r="F8" s="48">
        <v>892</v>
      </c>
      <c r="G8" s="48">
        <v>901</v>
      </c>
      <c r="H8" s="48">
        <v>3382</v>
      </c>
      <c r="I8" s="48">
        <v>773</v>
      </c>
      <c r="J8" s="48">
        <v>978</v>
      </c>
      <c r="K8" s="48">
        <v>1092</v>
      </c>
      <c r="L8" s="48">
        <v>1071</v>
      </c>
      <c r="M8" s="48">
        <v>3914</v>
      </c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" customHeight="1" x14ac:dyDescent="0.2">
      <c r="A9" s="36"/>
      <c r="B9" s="46" t="s">
        <v>69</v>
      </c>
      <c r="C9" s="43"/>
      <c r="D9" s="47">
        <v>-229</v>
      </c>
      <c r="E9" s="48">
        <v>-418</v>
      </c>
      <c r="F9" s="48">
        <v>-331</v>
      </c>
      <c r="G9" s="48">
        <v>-287</v>
      </c>
      <c r="H9" s="48">
        <v>-1265</v>
      </c>
      <c r="I9" s="48">
        <v>-142</v>
      </c>
      <c r="J9" s="48">
        <v>-121</v>
      </c>
      <c r="K9" s="48">
        <v>-145</v>
      </c>
      <c r="L9" s="48">
        <v>-96</v>
      </c>
      <c r="M9" s="48">
        <v>-504</v>
      </c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" customHeight="1" x14ac:dyDescent="0.2">
      <c r="A10" s="36"/>
      <c r="B10" s="49" t="s">
        <v>70</v>
      </c>
      <c r="C10" s="43"/>
      <c r="D10" s="47">
        <v>589</v>
      </c>
      <c r="E10" s="48">
        <v>353</v>
      </c>
      <c r="F10" s="48">
        <v>561</v>
      </c>
      <c r="G10" s="48">
        <v>614</v>
      </c>
      <c r="H10" s="48">
        <v>2117</v>
      </c>
      <c r="I10" s="48">
        <v>631</v>
      </c>
      <c r="J10" s="48">
        <v>857</v>
      </c>
      <c r="K10" s="48">
        <v>947</v>
      </c>
      <c r="L10" s="48">
        <v>975</v>
      </c>
      <c r="M10" s="48">
        <v>3410</v>
      </c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24" customHeight="1" x14ac:dyDescent="0.2">
      <c r="A11" s="36"/>
      <c r="B11" s="50" t="s">
        <v>71</v>
      </c>
      <c r="C11" s="43"/>
      <c r="D11" s="47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5" customHeight="1" x14ac:dyDescent="0.2">
      <c r="A12" s="36"/>
      <c r="B12" s="46" t="s">
        <v>72</v>
      </c>
      <c r="C12" s="43"/>
      <c r="D12" s="47">
        <v>12</v>
      </c>
      <c r="E12" s="48">
        <v>-1</v>
      </c>
      <c r="F12" s="48">
        <v>-2</v>
      </c>
      <c r="G12" s="48">
        <v>6</v>
      </c>
      <c r="H12" s="48">
        <v>15</v>
      </c>
      <c r="I12" s="48">
        <v>2</v>
      </c>
      <c r="J12" s="48">
        <v>4</v>
      </c>
      <c r="K12" s="48">
        <v>4</v>
      </c>
      <c r="L12" s="48">
        <v>8</v>
      </c>
      <c r="M12" s="48">
        <v>18</v>
      </c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5" customHeight="1" x14ac:dyDescent="0.2">
      <c r="A13" s="36"/>
      <c r="B13" s="51" t="s">
        <v>73</v>
      </c>
      <c r="C13" s="43"/>
      <c r="D13" s="47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15" customHeight="1" x14ac:dyDescent="0.2">
      <c r="A14" s="36"/>
      <c r="B14" s="46" t="s">
        <v>74</v>
      </c>
      <c r="C14" s="43"/>
      <c r="D14" s="47">
        <v>-152</v>
      </c>
      <c r="E14" s="48">
        <v>-86</v>
      </c>
      <c r="F14" s="48">
        <v>-142</v>
      </c>
      <c r="G14" s="48">
        <v>-151</v>
      </c>
      <c r="H14" s="48">
        <v>-531</v>
      </c>
      <c r="I14" s="48">
        <v>-158</v>
      </c>
      <c r="J14" s="48">
        <v>-212</v>
      </c>
      <c r="K14" s="48">
        <v>-232</v>
      </c>
      <c r="L14" s="48">
        <v>-238</v>
      </c>
      <c r="M14" s="48">
        <v>-840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15" customHeight="1" x14ac:dyDescent="0.2">
      <c r="A15" s="36"/>
      <c r="B15" s="49" t="s">
        <v>75</v>
      </c>
      <c r="C15" s="43"/>
      <c r="D15" s="47">
        <v>449</v>
      </c>
      <c r="E15" s="48">
        <v>266</v>
      </c>
      <c r="F15" s="48">
        <v>417</v>
      </c>
      <c r="G15" s="48">
        <v>469</v>
      </c>
      <c r="H15" s="48">
        <v>1601</v>
      </c>
      <c r="I15" s="48">
        <v>475</v>
      </c>
      <c r="J15" s="48">
        <v>649</v>
      </c>
      <c r="K15" s="48">
        <v>719</v>
      </c>
      <c r="L15" s="48">
        <v>745</v>
      </c>
      <c r="M15" s="48">
        <v>2588</v>
      </c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15" customHeight="1" x14ac:dyDescent="0.2">
      <c r="A16" s="36"/>
      <c r="B16" s="52" t="s">
        <v>76</v>
      </c>
      <c r="C16" s="43"/>
      <c r="D16" s="47">
        <v>84</v>
      </c>
      <c r="E16" s="48">
        <v>40</v>
      </c>
      <c r="F16" s="48">
        <v>80</v>
      </c>
      <c r="G16" s="48">
        <v>93</v>
      </c>
      <c r="H16" s="48">
        <v>297</v>
      </c>
      <c r="I16" s="48">
        <v>83</v>
      </c>
      <c r="J16" s="48">
        <v>127</v>
      </c>
      <c r="K16" s="48">
        <v>135</v>
      </c>
      <c r="L16" s="48">
        <v>161</v>
      </c>
      <c r="M16" s="48">
        <v>506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ht="15" customHeight="1" x14ac:dyDescent="0.2">
      <c r="A17" s="36"/>
      <c r="B17" s="53" t="s">
        <v>77</v>
      </c>
      <c r="C17" s="43"/>
      <c r="D17" s="44">
        <v>365</v>
      </c>
      <c r="E17" s="45">
        <v>226</v>
      </c>
      <c r="F17" s="45">
        <v>337</v>
      </c>
      <c r="G17" s="45">
        <v>376</v>
      </c>
      <c r="H17" s="45">
        <v>1304</v>
      </c>
      <c r="I17" s="45">
        <v>392</v>
      </c>
      <c r="J17" s="45">
        <v>522</v>
      </c>
      <c r="K17" s="45">
        <v>584</v>
      </c>
      <c r="L17" s="45">
        <v>584</v>
      </c>
      <c r="M17" s="45">
        <v>2082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ht="15" customHeight="1" x14ac:dyDescent="0.2">
      <c r="A18" s="36"/>
      <c r="B18" s="46" t="s">
        <v>78</v>
      </c>
      <c r="C18" s="43"/>
      <c r="D18" s="47">
        <v>10597</v>
      </c>
      <c r="E18" s="48">
        <v>10820</v>
      </c>
      <c r="F18" s="48">
        <v>10468</v>
      </c>
      <c r="G18" s="48">
        <v>10112</v>
      </c>
      <c r="H18" s="48">
        <v>10498.75</v>
      </c>
      <c r="I18" s="48">
        <v>9963</v>
      </c>
      <c r="J18" s="48">
        <v>10158</v>
      </c>
      <c r="K18" s="48">
        <v>10340.41</v>
      </c>
      <c r="L18" s="48">
        <v>10522.910000000002</v>
      </c>
      <c r="M18" s="82">
        <v>10246</v>
      </c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ht="15" customHeight="1" x14ac:dyDescent="0.2">
      <c r="A19" s="36"/>
      <c r="B19" s="43"/>
      <c r="C19" s="43"/>
      <c r="D19" s="47"/>
      <c r="E19" s="48"/>
      <c r="F19" s="48"/>
      <c r="G19" s="48"/>
      <c r="H19" s="48"/>
      <c r="I19" s="48"/>
      <c r="J19" s="48"/>
      <c r="K19" s="48"/>
      <c r="L19" s="48"/>
      <c r="M19" s="48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41" ht="15" customHeight="1" x14ac:dyDescent="0.2">
      <c r="A20" s="36" t="s">
        <v>79</v>
      </c>
      <c r="B20" s="43"/>
      <c r="C20" s="43"/>
      <c r="D20" s="44"/>
      <c r="E20" s="45"/>
      <c r="F20" s="45"/>
      <c r="G20" s="45"/>
      <c r="H20" s="45"/>
      <c r="I20" s="45"/>
      <c r="J20" s="45"/>
      <c r="K20" s="45"/>
      <c r="L20" s="45"/>
      <c r="M20" s="45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1:41" ht="15" customHeight="1" x14ac:dyDescent="0.2">
      <c r="A21" s="36"/>
      <c r="B21" s="42" t="s">
        <v>66</v>
      </c>
      <c r="C21" s="43"/>
      <c r="D21" s="44">
        <v>1293</v>
      </c>
      <c r="E21" s="45">
        <v>1157</v>
      </c>
      <c r="F21" s="45">
        <v>1216</v>
      </c>
      <c r="G21" s="45">
        <v>1236</v>
      </c>
      <c r="H21" s="45">
        <v>4902</v>
      </c>
      <c r="I21" s="45">
        <v>1187</v>
      </c>
      <c r="J21" s="45">
        <v>1231</v>
      </c>
      <c r="K21" s="45">
        <v>1271</v>
      </c>
      <c r="L21" s="45">
        <v>1311</v>
      </c>
      <c r="M21" s="45">
        <v>5000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1:41" ht="15" customHeight="1" x14ac:dyDescent="0.2">
      <c r="A22" s="36"/>
      <c r="B22" s="46" t="s">
        <v>67</v>
      </c>
      <c r="C22" s="43"/>
      <c r="D22" s="47">
        <v>-799</v>
      </c>
      <c r="E22" s="48">
        <v>-682</v>
      </c>
      <c r="F22" s="48">
        <v>-681</v>
      </c>
      <c r="G22" s="48">
        <v>-708</v>
      </c>
      <c r="H22" s="48">
        <v>-2870</v>
      </c>
      <c r="I22" s="48">
        <v>-753</v>
      </c>
      <c r="J22" s="48">
        <v>-698</v>
      </c>
      <c r="K22" s="48">
        <v>-710</v>
      </c>
      <c r="L22" s="48">
        <v>-753</v>
      </c>
      <c r="M22" s="48">
        <v>-2914</v>
      </c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1:41" ht="15" customHeight="1" x14ac:dyDescent="0.2">
      <c r="A23" s="36"/>
      <c r="B23" s="49" t="s">
        <v>68</v>
      </c>
      <c r="C23" s="43"/>
      <c r="D23" s="47">
        <v>494</v>
      </c>
      <c r="E23" s="48">
        <v>475</v>
      </c>
      <c r="F23" s="48">
        <v>535</v>
      </c>
      <c r="G23" s="48">
        <v>528</v>
      </c>
      <c r="H23" s="48">
        <v>2032</v>
      </c>
      <c r="I23" s="48">
        <v>434</v>
      </c>
      <c r="J23" s="48">
        <v>533</v>
      </c>
      <c r="K23" s="48">
        <v>561</v>
      </c>
      <c r="L23" s="48">
        <v>558</v>
      </c>
      <c r="M23" s="48">
        <v>2086</v>
      </c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1:41" ht="15" customHeight="1" x14ac:dyDescent="0.2">
      <c r="A24" s="36"/>
      <c r="B24" s="46" t="s">
        <v>69</v>
      </c>
      <c r="C24" s="43"/>
      <c r="D24" s="47">
        <v>-196</v>
      </c>
      <c r="E24" s="48">
        <v>-336</v>
      </c>
      <c r="F24" s="48">
        <v>-294</v>
      </c>
      <c r="G24" s="48">
        <v>-254</v>
      </c>
      <c r="H24" s="48">
        <v>-1080</v>
      </c>
      <c r="I24" s="48">
        <v>-129</v>
      </c>
      <c r="J24" s="48">
        <v>-99</v>
      </c>
      <c r="K24" s="48">
        <v>-112</v>
      </c>
      <c r="L24" s="48">
        <v>-89</v>
      </c>
      <c r="M24" s="48">
        <v>-429</v>
      </c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ht="15" customHeight="1" x14ac:dyDescent="0.2">
      <c r="A25" s="36"/>
      <c r="B25" s="49" t="s">
        <v>70</v>
      </c>
      <c r="C25" s="43"/>
      <c r="D25" s="47">
        <v>298</v>
      </c>
      <c r="E25" s="48">
        <v>139</v>
      </c>
      <c r="F25" s="48">
        <v>241</v>
      </c>
      <c r="G25" s="48">
        <v>274</v>
      </c>
      <c r="H25" s="48">
        <v>952</v>
      </c>
      <c r="I25" s="48">
        <v>305</v>
      </c>
      <c r="J25" s="48">
        <v>434</v>
      </c>
      <c r="K25" s="48">
        <v>449</v>
      </c>
      <c r="L25" s="48">
        <v>469</v>
      </c>
      <c r="M25" s="48">
        <v>1657</v>
      </c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1:41" ht="15" customHeight="1" x14ac:dyDescent="0.2">
      <c r="A26" s="36"/>
      <c r="B26" s="51" t="s">
        <v>71</v>
      </c>
      <c r="C26" s="43"/>
      <c r="D26" s="47">
        <v>0</v>
      </c>
      <c r="E26" s="48">
        <v>-1</v>
      </c>
      <c r="F26" s="48">
        <v>1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ht="15" customHeight="1" x14ac:dyDescent="0.2">
      <c r="A27" s="36"/>
      <c r="B27" s="46" t="s">
        <v>72</v>
      </c>
      <c r="C27" s="43"/>
      <c r="D27" s="47">
        <v>2</v>
      </c>
      <c r="E27" s="48">
        <v>-1</v>
      </c>
      <c r="F27" s="48">
        <v>0</v>
      </c>
      <c r="G27" s="48">
        <v>3</v>
      </c>
      <c r="H27" s="48">
        <v>4</v>
      </c>
      <c r="I27" s="48">
        <v>2</v>
      </c>
      <c r="J27" s="48">
        <v>3</v>
      </c>
      <c r="K27" s="48">
        <v>5</v>
      </c>
      <c r="L27" s="48">
        <v>8</v>
      </c>
      <c r="M27" s="48">
        <v>18</v>
      </c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1:41" ht="15" customHeight="1" x14ac:dyDescent="0.2">
      <c r="A28" s="36"/>
      <c r="B28" s="51" t="s">
        <v>73</v>
      </c>
      <c r="C28" s="43"/>
      <c r="D28" s="47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1:41" ht="15" customHeight="1" x14ac:dyDescent="0.2">
      <c r="A29" s="36"/>
      <c r="B29" s="46" t="s">
        <v>74</v>
      </c>
      <c r="C29" s="43"/>
      <c r="D29" s="47">
        <v>-74</v>
      </c>
      <c r="E29" s="48">
        <v>-28</v>
      </c>
      <c r="F29" s="48">
        <v>-59</v>
      </c>
      <c r="G29" s="48">
        <v>-66</v>
      </c>
      <c r="H29" s="48">
        <v>-227</v>
      </c>
      <c r="I29" s="48">
        <v>-76</v>
      </c>
      <c r="J29" s="48">
        <v>-107</v>
      </c>
      <c r="K29" s="48">
        <v>-109</v>
      </c>
      <c r="L29" s="48">
        <v>-113</v>
      </c>
      <c r="M29" s="48">
        <v>-405</v>
      </c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1:41" ht="15" customHeight="1" x14ac:dyDescent="0.2">
      <c r="A30" s="36"/>
      <c r="B30" s="49" t="s">
        <v>75</v>
      </c>
      <c r="C30" s="43"/>
      <c r="D30" s="47">
        <v>226</v>
      </c>
      <c r="E30" s="48">
        <v>109</v>
      </c>
      <c r="F30" s="48">
        <v>183</v>
      </c>
      <c r="G30" s="48">
        <v>211</v>
      </c>
      <c r="H30" s="48">
        <v>729</v>
      </c>
      <c r="I30" s="48">
        <v>231</v>
      </c>
      <c r="J30" s="48">
        <v>330</v>
      </c>
      <c r="K30" s="48">
        <v>345</v>
      </c>
      <c r="L30" s="48">
        <v>364</v>
      </c>
      <c r="M30" s="48">
        <v>1270</v>
      </c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1:41" ht="15" customHeight="1" x14ac:dyDescent="0.2">
      <c r="A31" s="36"/>
      <c r="B31" s="52" t="s">
        <v>76</v>
      </c>
      <c r="C31" s="43"/>
      <c r="D31" s="47">
        <v>59</v>
      </c>
      <c r="E31" s="48">
        <v>26</v>
      </c>
      <c r="F31" s="48">
        <v>52</v>
      </c>
      <c r="G31" s="48">
        <v>61</v>
      </c>
      <c r="H31" s="48">
        <v>198</v>
      </c>
      <c r="I31" s="48">
        <v>53</v>
      </c>
      <c r="J31" s="48">
        <v>85</v>
      </c>
      <c r="K31" s="48">
        <v>84</v>
      </c>
      <c r="L31" s="48">
        <v>112</v>
      </c>
      <c r="M31" s="48">
        <v>334</v>
      </c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 ht="15" customHeight="1" x14ac:dyDescent="0.2">
      <c r="A32" s="36"/>
      <c r="B32" s="53" t="s">
        <v>77</v>
      </c>
      <c r="C32" s="43"/>
      <c r="D32" s="44">
        <v>167</v>
      </c>
      <c r="E32" s="45">
        <v>83</v>
      </c>
      <c r="F32" s="45">
        <v>131</v>
      </c>
      <c r="G32" s="45">
        <v>150</v>
      </c>
      <c r="H32" s="45">
        <v>531</v>
      </c>
      <c r="I32" s="45">
        <v>178</v>
      </c>
      <c r="J32" s="45">
        <v>245</v>
      </c>
      <c r="K32" s="45">
        <v>261</v>
      </c>
      <c r="L32" s="45">
        <v>252</v>
      </c>
      <c r="M32" s="45">
        <v>936</v>
      </c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 ht="15" customHeight="1" x14ac:dyDescent="0.2">
      <c r="A33" s="36"/>
      <c r="B33" s="46" t="s">
        <v>78</v>
      </c>
      <c r="C33" s="43"/>
      <c r="D33" s="47">
        <v>6063</v>
      </c>
      <c r="E33" s="48">
        <v>5992</v>
      </c>
      <c r="F33" s="48">
        <v>5777</v>
      </c>
      <c r="G33" s="48">
        <v>5698</v>
      </c>
      <c r="H33" s="48">
        <v>5882</v>
      </c>
      <c r="I33" s="48">
        <v>5577</v>
      </c>
      <c r="J33" s="48">
        <v>5642</v>
      </c>
      <c r="K33" s="48">
        <v>5823.2</v>
      </c>
      <c r="L33" s="48">
        <v>5957.92</v>
      </c>
      <c r="M33" s="82">
        <v>5750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 ht="15" customHeight="1" x14ac:dyDescent="0.2">
      <c r="A34" s="36"/>
      <c r="B34" s="46"/>
      <c r="C34" s="43"/>
      <c r="D34" s="47"/>
      <c r="E34" s="48"/>
      <c r="F34" s="48"/>
      <c r="G34" s="48"/>
      <c r="H34" s="48"/>
      <c r="I34" s="48"/>
      <c r="J34" s="48"/>
      <c r="K34" s="48"/>
      <c r="L34" s="48"/>
      <c r="M34" s="48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ht="15" customHeight="1" x14ac:dyDescent="0.2">
      <c r="A35" s="36"/>
      <c r="B35" s="54" t="s">
        <v>80</v>
      </c>
      <c r="C35" s="54"/>
      <c r="D35" s="47"/>
      <c r="E35" s="48"/>
      <c r="F35" s="48"/>
      <c r="G35" s="48"/>
      <c r="H35" s="48"/>
      <c r="I35" s="48"/>
      <c r="J35" s="48"/>
      <c r="K35" s="48"/>
      <c r="L35" s="48"/>
      <c r="M35" s="48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 ht="15" customHeight="1" x14ac:dyDescent="0.2">
      <c r="A36" s="36"/>
      <c r="B36" s="42" t="s">
        <v>66</v>
      </c>
      <c r="C36" s="43"/>
      <c r="D36" s="44">
        <v>653</v>
      </c>
      <c r="E36" s="45">
        <v>589</v>
      </c>
      <c r="F36" s="45">
        <v>620</v>
      </c>
      <c r="G36" s="45">
        <v>618</v>
      </c>
      <c r="H36" s="45">
        <v>2480</v>
      </c>
      <c r="I36" s="45">
        <v>605</v>
      </c>
      <c r="J36" s="45">
        <v>622</v>
      </c>
      <c r="K36" s="45">
        <v>665</v>
      </c>
      <c r="L36" s="45">
        <v>695</v>
      </c>
      <c r="M36" s="45">
        <v>2587</v>
      </c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15" customHeight="1" x14ac:dyDescent="0.2">
      <c r="A37" s="36"/>
      <c r="B37" s="46" t="s">
        <v>67</v>
      </c>
      <c r="C37" s="43"/>
      <c r="D37" s="47">
        <v>-375</v>
      </c>
      <c r="E37" s="48">
        <v>-312</v>
      </c>
      <c r="F37" s="48">
        <v>-323</v>
      </c>
      <c r="G37" s="48">
        <v>-333</v>
      </c>
      <c r="H37" s="48">
        <v>-1343</v>
      </c>
      <c r="I37" s="48">
        <v>-367</v>
      </c>
      <c r="J37" s="48">
        <v>-329</v>
      </c>
      <c r="K37" s="48">
        <v>-329</v>
      </c>
      <c r="L37" s="48">
        <v>-343</v>
      </c>
      <c r="M37" s="48">
        <v>-1368</v>
      </c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 ht="15" customHeight="1" x14ac:dyDescent="0.2">
      <c r="A38" s="36"/>
      <c r="B38" s="49" t="s">
        <v>68</v>
      </c>
      <c r="C38" s="43"/>
      <c r="D38" s="47">
        <v>278</v>
      </c>
      <c r="E38" s="48">
        <v>277</v>
      </c>
      <c r="F38" s="48">
        <v>297</v>
      </c>
      <c r="G38" s="48">
        <v>285</v>
      </c>
      <c r="H38" s="48">
        <v>1137</v>
      </c>
      <c r="I38" s="48">
        <v>238</v>
      </c>
      <c r="J38" s="48">
        <v>293</v>
      </c>
      <c r="K38" s="48">
        <v>336</v>
      </c>
      <c r="L38" s="48">
        <v>352</v>
      </c>
      <c r="M38" s="48">
        <v>1219</v>
      </c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 ht="15" customHeight="1" x14ac:dyDescent="0.2">
      <c r="A39" s="36"/>
      <c r="B39" s="46" t="s">
        <v>69</v>
      </c>
      <c r="C39" s="43"/>
      <c r="D39" s="47">
        <v>-97</v>
      </c>
      <c r="E39" s="48">
        <v>-144</v>
      </c>
      <c r="F39" s="48">
        <v>-130</v>
      </c>
      <c r="G39" s="48">
        <v>-110</v>
      </c>
      <c r="H39" s="48">
        <v>-481</v>
      </c>
      <c r="I39" s="48">
        <v>-65</v>
      </c>
      <c r="J39" s="48">
        <v>-29</v>
      </c>
      <c r="K39" s="48">
        <v>-47</v>
      </c>
      <c r="L39" s="48">
        <v>-27</v>
      </c>
      <c r="M39" s="48">
        <v>-168</v>
      </c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 ht="15" customHeight="1" x14ac:dyDescent="0.2">
      <c r="A40" s="36"/>
      <c r="B40" s="49" t="s">
        <v>70</v>
      </c>
      <c r="C40" s="43"/>
      <c r="D40" s="47">
        <v>181</v>
      </c>
      <c r="E40" s="48">
        <v>133</v>
      </c>
      <c r="F40" s="48">
        <v>167</v>
      </c>
      <c r="G40" s="48">
        <v>175</v>
      </c>
      <c r="H40" s="48">
        <v>656</v>
      </c>
      <c r="I40" s="48">
        <v>173</v>
      </c>
      <c r="J40" s="48">
        <v>264</v>
      </c>
      <c r="K40" s="48">
        <v>289</v>
      </c>
      <c r="L40" s="48">
        <v>325</v>
      </c>
      <c r="M40" s="48">
        <v>1051</v>
      </c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 ht="15" customHeight="1" x14ac:dyDescent="0.2">
      <c r="A41" s="36"/>
      <c r="B41" s="51" t="s">
        <v>71</v>
      </c>
      <c r="C41" s="43"/>
      <c r="D41" s="47">
        <v>0</v>
      </c>
      <c r="E41" s="48">
        <v>-1</v>
      </c>
      <c r="F41" s="48">
        <v>1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1:41" ht="15" customHeight="1" x14ac:dyDescent="0.2">
      <c r="A42" s="36"/>
      <c r="B42" s="46" t="s">
        <v>72</v>
      </c>
      <c r="C42" s="43"/>
      <c r="D42" s="47">
        <v>1</v>
      </c>
      <c r="E42" s="48">
        <v>-1</v>
      </c>
      <c r="F42" s="48">
        <v>0</v>
      </c>
      <c r="G42" s="48">
        <v>4</v>
      </c>
      <c r="H42" s="48">
        <v>4</v>
      </c>
      <c r="I42" s="48">
        <v>0</v>
      </c>
      <c r="J42" s="48">
        <v>1</v>
      </c>
      <c r="K42" s="48">
        <v>1</v>
      </c>
      <c r="L42" s="48">
        <v>7</v>
      </c>
      <c r="M42" s="48">
        <v>9</v>
      </c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1:41" ht="15" customHeight="1" x14ac:dyDescent="0.2">
      <c r="A43" s="36"/>
      <c r="B43" s="51" t="s">
        <v>73</v>
      </c>
      <c r="C43" s="43"/>
      <c r="D43" s="47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ht="15" customHeight="1" x14ac:dyDescent="0.2">
      <c r="A44" s="36"/>
      <c r="B44" s="46" t="s">
        <v>74</v>
      </c>
      <c r="C44" s="43"/>
      <c r="D44" s="47">
        <v>-38</v>
      </c>
      <c r="E44" s="48">
        <v>-27</v>
      </c>
      <c r="F44" s="48">
        <v>-36</v>
      </c>
      <c r="G44" s="48">
        <v>-37</v>
      </c>
      <c r="H44" s="48">
        <v>-138</v>
      </c>
      <c r="I44" s="48">
        <v>-36</v>
      </c>
      <c r="J44" s="48">
        <v>-56</v>
      </c>
      <c r="K44" s="48">
        <v>-61</v>
      </c>
      <c r="L44" s="48">
        <v>-69</v>
      </c>
      <c r="M44" s="48">
        <v>-222</v>
      </c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1:41" ht="15" customHeight="1" x14ac:dyDescent="0.2">
      <c r="A45" s="36"/>
      <c r="B45" s="49" t="s">
        <v>75</v>
      </c>
      <c r="C45" s="43"/>
      <c r="D45" s="47">
        <v>144</v>
      </c>
      <c r="E45" s="48">
        <v>104</v>
      </c>
      <c r="F45" s="48">
        <v>132</v>
      </c>
      <c r="G45" s="48">
        <v>142</v>
      </c>
      <c r="H45" s="48">
        <v>522</v>
      </c>
      <c r="I45" s="48">
        <v>137</v>
      </c>
      <c r="J45" s="48">
        <v>209</v>
      </c>
      <c r="K45" s="48">
        <v>229</v>
      </c>
      <c r="L45" s="48">
        <v>263</v>
      </c>
      <c r="M45" s="48">
        <v>838</v>
      </c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1:41" ht="15" customHeight="1" x14ac:dyDescent="0.2">
      <c r="A46" s="36"/>
      <c r="B46" s="52" t="s">
        <v>76</v>
      </c>
      <c r="C46" s="43"/>
      <c r="D46" s="47">
        <v>38</v>
      </c>
      <c r="E46" s="48">
        <v>29</v>
      </c>
      <c r="F46" s="48">
        <v>37</v>
      </c>
      <c r="G46" s="48">
        <v>36</v>
      </c>
      <c r="H46" s="48">
        <v>140</v>
      </c>
      <c r="I46" s="48">
        <v>30</v>
      </c>
      <c r="J46" s="48">
        <v>55</v>
      </c>
      <c r="K46" s="48">
        <v>61</v>
      </c>
      <c r="L46" s="48">
        <v>79</v>
      </c>
      <c r="M46" s="48">
        <v>225</v>
      </c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1:41" ht="15" customHeight="1" x14ac:dyDescent="0.2">
      <c r="A47" s="36"/>
      <c r="B47" s="53" t="s">
        <v>77</v>
      </c>
      <c r="C47" s="43"/>
      <c r="D47" s="44">
        <v>106</v>
      </c>
      <c r="E47" s="45">
        <v>75</v>
      </c>
      <c r="F47" s="45">
        <v>95</v>
      </c>
      <c r="G47" s="45">
        <v>106</v>
      </c>
      <c r="H47" s="45">
        <v>382</v>
      </c>
      <c r="I47" s="45">
        <v>107</v>
      </c>
      <c r="J47" s="45">
        <v>154</v>
      </c>
      <c r="K47" s="45">
        <v>168</v>
      </c>
      <c r="L47" s="45">
        <v>184</v>
      </c>
      <c r="M47" s="45">
        <v>613</v>
      </c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ht="15" customHeight="1" x14ac:dyDescent="0.2">
      <c r="A48" s="36"/>
      <c r="B48" s="46" t="s">
        <v>78</v>
      </c>
      <c r="C48" s="43"/>
      <c r="D48" s="47">
        <v>2995</v>
      </c>
      <c r="E48" s="48">
        <v>3050</v>
      </c>
      <c r="F48" s="48">
        <v>2911</v>
      </c>
      <c r="G48" s="48">
        <v>2930</v>
      </c>
      <c r="H48" s="48">
        <v>2971</v>
      </c>
      <c r="I48" s="48">
        <v>2816</v>
      </c>
      <c r="J48" s="48">
        <v>2876</v>
      </c>
      <c r="K48" s="48">
        <v>2982</v>
      </c>
      <c r="L48" s="48">
        <v>3061.9</v>
      </c>
      <c r="M48" s="82">
        <v>2934</v>
      </c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1:41" ht="15" customHeight="1" x14ac:dyDescent="0.2">
      <c r="A49" s="36"/>
      <c r="B49" s="43"/>
      <c r="C49" s="43"/>
      <c r="D49" s="47"/>
      <c r="E49" s="48"/>
      <c r="F49" s="48"/>
      <c r="G49" s="48"/>
      <c r="H49" s="48"/>
      <c r="I49" s="48"/>
      <c r="J49" s="48"/>
      <c r="K49" s="48"/>
      <c r="L49" s="48"/>
      <c r="M49" s="48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  <row r="50" spans="1:41" ht="15" customHeight="1" x14ac:dyDescent="0.2">
      <c r="A50" s="36"/>
      <c r="B50" s="43"/>
      <c r="C50" s="43"/>
      <c r="D50" s="47"/>
      <c r="E50" s="48"/>
      <c r="F50" s="48"/>
      <c r="G50" s="48"/>
      <c r="H50" s="48"/>
      <c r="I50" s="48"/>
      <c r="J50" s="48"/>
      <c r="K50" s="48"/>
      <c r="L50" s="48"/>
      <c r="M50" s="48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</row>
    <row r="51" spans="1:41" ht="15" customHeight="1" x14ac:dyDescent="0.2">
      <c r="A51" s="36"/>
      <c r="B51" s="54" t="s">
        <v>81</v>
      </c>
      <c r="C51" s="54"/>
      <c r="D51" s="47"/>
      <c r="E51" s="48"/>
      <c r="F51" s="48"/>
      <c r="G51" s="48"/>
      <c r="H51" s="48"/>
      <c r="I51" s="48"/>
      <c r="J51" s="48"/>
      <c r="K51" s="48"/>
      <c r="L51" s="48"/>
      <c r="M51" s="48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</row>
    <row r="52" spans="1:41" ht="15" customHeight="1" x14ac:dyDescent="0.2">
      <c r="A52" s="36"/>
      <c r="B52" s="42" t="s">
        <v>66</v>
      </c>
      <c r="C52" s="42"/>
      <c r="D52" s="44">
        <v>193</v>
      </c>
      <c r="E52" s="45">
        <v>178</v>
      </c>
      <c r="F52" s="45">
        <v>175</v>
      </c>
      <c r="G52" s="45">
        <v>165</v>
      </c>
      <c r="H52" s="45">
        <v>711</v>
      </c>
      <c r="I52" s="45">
        <v>150</v>
      </c>
      <c r="J52" s="45">
        <v>164</v>
      </c>
      <c r="K52" s="45">
        <v>166</v>
      </c>
      <c r="L52" s="45">
        <v>163</v>
      </c>
      <c r="M52" s="45">
        <v>643</v>
      </c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ht="15" customHeight="1" x14ac:dyDescent="0.2">
      <c r="A53" s="36"/>
      <c r="B53" s="46" t="s">
        <v>67</v>
      </c>
      <c r="C53" s="46"/>
      <c r="D53" s="47">
        <v>-133</v>
      </c>
      <c r="E53" s="48">
        <v>-119</v>
      </c>
      <c r="F53" s="48">
        <v>-107</v>
      </c>
      <c r="G53" s="48">
        <v>-112</v>
      </c>
      <c r="H53" s="48">
        <v>-471</v>
      </c>
      <c r="I53" s="48">
        <v>-108</v>
      </c>
      <c r="J53" s="48">
        <v>-106</v>
      </c>
      <c r="K53" s="48">
        <v>-114</v>
      </c>
      <c r="L53" s="48">
        <v>-129</v>
      </c>
      <c r="M53" s="48">
        <v>-457</v>
      </c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</row>
    <row r="54" spans="1:41" ht="15" customHeight="1" x14ac:dyDescent="0.2">
      <c r="A54" s="36"/>
      <c r="B54" s="49" t="s">
        <v>68</v>
      </c>
      <c r="C54" s="49"/>
      <c r="D54" s="47">
        <v>60</v>
      </c>
      <c r="E54" s="48">
        <v>59</v>
      </c>
      <c r="F54" s="48">
        <v>68</v>
      </c>
      <c r="G54" s="48">
        <v>53</v>
      </c>
      <c r="H54" s="48">
        <v>240</v>
      </c>
      <c r="I54" s="48">
        <v>42</v>
      </c>
      <c r="J54" s="48">
        <v>58</v>
      </c>
      <c r="K54" s="48">
        <v>52</v>
      </c>
      <c r="L54" s="48">
        <v>34</v>
      </c>
      <c r="M54" s="48">
        <v>186</v>
      </c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</row>
    <row r="55" spans="1:41" ht="15" customHeight="1" x14ac:dyDescent="0.2">
      <c r="A55" s="36"/>
      <c r="B55" s="46" t="s">
        <v>69</v>
      </c>
      <c r="C55" s="46"/>
      <c r="D55" s="47">
        <v>-33</v>
      </c>
      <c r="E55" s="48">
        <v>-66</v>
      </c>
      <c r="F55" s="48">
        <v>-55</v>
      </c>
      <c r="G55" s="48">
        <v>-39</v>
      </c>
      <c r="H55" s="48">
        <v>-193</v>
      </c>
      <c r="I55" s="48">
        <v>-12</v>
      </c>
      <c r="J55" s="48">
        <v>-8</v>
      </c>
      <c r="K55" s="48">
        <v>-8</v>
      </c>
      <c r="L55" s="48">
        <v>-18</v>
      </c>
      <c r="M55" s="48">
        <v>-46</v>
      </c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</row>
    <row r="56" spans="1:41" ht="15" customHeight="1" x14ac:dyDescent="0.2">
      <c r="A56" s="36"/>
      <c r="B56" s="49" t="s">
        <v>70</v>
      </c>
      <c r="C56" s="49"/>
      <c r="D56" s="47">
        <v>27</v>
      </c>
      <c r="E56" s="48">
        <v>-7</v>
      </c>
      <c r="F56" s="48">
        <v>13</v>
      </c>
      <c r="G56" s="48">
        <v>14</v>
      </c>
      <c r="H56" s="48">
        <v>47</v>
      </c>
      <c r="I56" s="48">
        <v>30</v>
      </c>
      <c r="J56" s="48">
        <v>50</v>
      </c>
      <c r="K56" s="48">
        <v>44</v>
      </c>
      <c r="L56" s="48">
        <v>16</v>
      </c>
      <c r="M56" s="48">
        <v>140</v>
      </c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1:41" ht="15" customHeight="1" x14ac:dyDescent="0.2">
      <c r="A57" s="36"/>
      <c r="B57" s="51" t="s">
        <v>71</v>
      </c>
      <c r="C57" s="51"/>
      <c r="D57" s="47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</row>
    <row r="58" spans="1:41" ht="15" customHeight="1" x14ac:dyDescent="0.2">
      <c r="A58" s="36"/>
      <c r="B58" s="46" t="s">
        <v>72</v>
      </c>
      <c r="C58" s="46"/>
      <c r="D58" s="47">
        <v>0</v>
      </c>
      <c r="E58" s="48">
        <v>0</v>
      </c>
      <c r="F58" s="48">
        <v>0</v>
      </c>
      <c r="G58" s="48">
        <v>-1</v>
      </c>
      <c r="H58" s="48">
        <v>-1</v>
      </c>
      <c r="I58" s="48">
        <v>2</v>
      </c>
      <c r="J58" s="48">
        <v>1</v>
      </c>
      <c r="K58" s="48">
        <v>1</v>
      </c>
      <c r="L58" s="48">
        <v>0</v>
      </c>
      <c r="M58" s="48">
        <v>4</v>
      </c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</row>
    <row r="59" spans="1:41" ht="15" customHeight="1" x14ac:dyDescent="0.2">
      <c r="A59" s="36"/>
      <c r="B59" s="51" t="s">
        <v>73</v>
      </c>
      <c r="C59" s="51"/>
      <c r="D59" s="47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</row>
    <row r="60" spans="1:41" ht="15" customHeight="1" x14ac:dyDescent="0.2">
      <c r="A60" s="36"/>
      <c r="B60" s="46" t="s">
        <v>74</v>
      </c>
      <c r="C60" s="46"/>
      <c r="D60" s="47">
        <v>-6</v>
      </c>
      <c r="E60" s="48">
        <v>2</v>
      </c>
      <c r="F60" s="48">
        <v>-3</v>
      </c>
      <c r="G60" s="48">
        <v>-2</v>
      </c>
      <c r="H60" s="48">
        <v>-9</v>
      </c>
      <c r="I60" s="48">
        <v>-6</v>
      </c>
      <c r="J60" s="48">
        <v>-11</v>
      </c>
      <c r="K60" s="48">
        <v>-9</v>
      </c>
      <c r="L60" s="48">
        <v>-3</v>
      </c>
      <c r="M60" s="48">
        <v>-29</v>
      </c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</row>
    <row r="61" spans="1:41" ht="15" customHeight="1" x14ac:dyDescent="0.2">
      <c r="A61" s="36"/>
      <c r="B61" s="49" t="s">
        <v>75</v>
      </c>
      <c r="C61" s="49"/>
      <c r="D61" s="47">
        <v>21</v>
      </c>
      <c r="E61" s="48">
        <v>-5</v>
      </c>
      <c r="F61" s="48">
        <v>10</v>
      </c>
      <c r="G61" s="48">
        <v>11</v>
      </c>
      <c r="H61" s="48">
        <v>37</v>
      </c>
      <c r="I61" s="48">
        <v>26</v>
      </c>
      <c r="J61" s="48">
        <v>40</v>
      </c>
      <c r="K61" s="48">
        <v>36</v>
      </c>
      <c r="L61" s="48">
        <v>13</v>
      </c>
      <c r="M61" s="48">
        <v>115</v>
      </c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ht="15" customHeight="1" x14ac:dyDescent="0.2">
      <c r="A62" s="36"/>
      <c r="B62" s="52" t="s">
        <v>76</v>
      </c>
      <c r="C62" s="49"/>
      <c r="D62" s="47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</row>
    <row r="63" spans="1:41" ht="15" customHeight="1" x14ac:dyDescent="0.2">
      <c r="A63" s="36"/>
      <c r="B63" s="53" t="s">
        <v>77</v>
      </c>
      <c r="C63" s="53"/>
      <c r="D63" s="44">
        <v>21</v>
      </c>
      <c r="E63" s="45">
        <v>-5</v>
      </c>
      <c r="F63" s="45">
        <v>10</v>
      </c>
      <c r="G63" s="45">
        <v>11</v>
      </c>
      <c r="H63" s="45">
        <v>37</v>
      </c>
      <c r="I63" s="45">
        <v>26</v>
      </c>
      <c r="J63" s="45">
        <v>40</v>
      </c>
      <c r="K63" s="45">
        <v>36</v>
      </c>
      <c r="L63" s="45">
        <v>13</v>
      </c>
      <c r="M63" s="45">
        <v>115</v>
      </c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</row>
    <row r="64" spans="1:41" ht="15" customHeight="1" x14ac:dyDescent="0.2">
      <c r="A64" s="36"/>
      <c r="B64" s="46" t="s">
        <v>78</v>
      </c>
      <c r="C64" s="46"/>
      <c r="D64" s="47">
        <v>1211</v>
      </c>
      <c r="E64" s="48">
        <v>1147</v>
      </c>
      <c r="F64" s="48">
        <v>1122</v>
      </c>
      <c r="G64" s="48">
        <v>1022</v>
      </c>
      <c r="H64" s="48">
        <v>1124.5</v>
      </c>
      <c r="I64" s="48">
        <v>1024</v>
      </c>
      <c r="J64" s="48">
        <v>1003</v>
      </c>
      <c r="K64" s="48">
        <v>1035.3499999999999</v>
      </c>
      <c r="L64" s="48">
        <v>1123.44</v>
      </c>
      <c r="M64" s="82">
        <v>1046</v>
      </c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</row>
    <row r="65" spans="1:41" ht="15" customHeight="1" x14ac:dyDescent="0.2">
      <c r="A65" s="36"/>
      <c r="B65" s="43"/>
      <c r="C65" s="43"/>
      <c r="D65" s="47"/>
      <c r="E65" s="48"/>
      <c r="F65" s="48"/>
      <c r="G65" s="48"/>
      <c r="H65" s="48"/>
      <c r="I65" s="48"/>
      <c r="J65" s="48"/>
      <c r="K65" s="48"/>
      <c r="L65" s="48"/>
      <c r="M65" s="48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</row>
    <row r="66" spans="1:41" ht="15" customHeight="1" x14ac:dyDescent="0.2">
      <c r="A66" s="36"/>
      <c r="B66" s="43"/>
      <c r="C66" s="43"/>
      <c r="D66" s="47"/>
      <c r="E66" s="48"/>
      <c r="F66" s="48"/>
      <c r="G66" s="48"/>
      <c r="H66" s="48"/>
      <c r="I66" s="48"/>
      <c r="J66" s="48"/>
      <c r="K66" s="48"/>
      <c r="L66" s="48"/>
      <c r="M66" s="48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</row>
    <row r="67" spans="1:41" ht="23.25" customHeight="1" x14ac:dyDescent="0.2">
      <c r="A67" s="36"/>
      <c r="B67" s="115" t="s">
        <v>82</v>
      </c>
      <c r="C67" s="115" t="s">
        <v>1</v>
      </c>
      <c r="D67" s="47"/>
      <c r="E67" s="48"/>
      <c r="F67" s="48"/>
      <c r="G67" s="48"/>
      <c r="H67" s="48"/>
      <c r="I67" s="48"/>
      <c r="J67" s="48"/>
      <c r="K67" s="48"/>
      <c r="L67" s="48"/>
      <c r="M67" s="48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</row>
    <row r="68" spans="1:41" ht="15" customHeight="1" x14ac:dyDescent="0.2">
      <c r="A68" s="36"/>
      <c r="B68" s="42" t="s">
        <v>66</v>
      </c>
      <c r="C68" s="42"/>
      <c r="D68" s="44">
        <v>447</v>
      </c>
      <c r="E68" s="45">
        <v>390</v>
      </c>
      <c r="F68" s="45">
        <v>421</v>
      </c>
      <c r="G68" s="45">
        <v>453</v>
      </c>
      <c r="H68" s="45">
        <v>1711</v>
      </c>
      <c r="I68" s="45">
        <v>432</v>
      </c>
      <c r="J68" s="45">
        <v>445</v>
      </c>
      <c r="K68" s="45">
        <v>440</v>
      </c>
      <c r="L68" s="45">
        <v>453</v>
      </c>
      <c r="M68" s="45">
        <v>1770</v>
      </c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</row>
    <row r="69" spans="1:41" ht="15" customHeight="1" x14ac:dyDescent="0.2">
      <c r="A69" s="36"/>
      <c r="B69" s="46" t="s">
        <v>67</v>
      </c>
      <c r="C69" s="46"/>
      <c r="D69" s="47">
        <v>-291</v>
      </c>
      <c r="E69" s="48">
        <v>-251</v>
      </c>
      <c r="F69" s="48">
        <v>-251</v>
      </c>
      <c r="G69" s="48">
        <v>-263</v>
      </c>
      <c r="H69" s="48">
        <v>-1056</v>
      </c>
      <c r="I69" s="48">
        <v>-278</v>
      </c>
      <c r="J69" s="48">
        <v>-263</v>
      </c>
      <c r="K69" s="48">
        <v>-267</v>
      </c>
      <c r="L69" s="48">
        <v>-281</v>
      </c>
      <c r="M69" s="48">
        <v>-1089</v>
      </c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</row>
    <row r="70" spans="1:41" ht="15" customHeight="1" x14ac:dyDescent="0.2">
      <c r="A70" s="36"/>
      <c r="B70" s="49" t="s">
        <v>68</v>
      </c>
      <c r="C70" s="49"/>
      <c r="D70" s="47">
        <v>156</v>
      </c>
      <c r="E70" s="48">
        <v>139</v>
      </c>
      <c r="F70" s="48">
        <v>170</v>
      </c>
      <c r="G70" s="48">
        <v>190</v>
      </c>
      <c r="H70" s="48">
        <v>655</v>
      </c>
      <c r="I70" s="48">
        <v>154</v>
      </c>
      <c r="J70" s="48">
        <v>182</v>
      </c>
      <c r="K70" s="48">
        <v>173</v>
      </c>
      <c r="L70" s="48">
        <v>172</v>
      </c>
      <c r="M70" s="48">
        <v>681</v>
      </c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</row>
    <row r="71" spans="1:41" ht="15" customHeight="1" x14ac:dyDescent="0.2">
      <c r="A71" s="36"/>
      <c r="B71" s="46" t="s">
        <v>69</v>
      </c>
      <c r="C71" s="46"/>
      <c r="D71" s="47">
        <v>-66</v>
      </c>
      <c r="E71" s="48">
        <v>-126</v>
      </c>
      <c r="F71" s="48">
        <v>-109</v>
      </c>
      <c r="G71" s="48">
        <v>-105</v>
      </c>
      <c r="H71" s="48">
        <v>-406</v>
      </c>
      <c r="I71" s="48">
        <v>-52</v>
      </c>
      <c r="J71" s="48">
        <v>-62</v>
      </c>
      <c r="K71" s="48">
        <v>-57</v>
      </c>
      <c r="L71" s="48">
        <v>-44</v>
      </c>
      <c r="M71" s="48">
        <v>-215</v>
      </c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</row>
    <row r="72" spans="1:41" ht="15" customHeight="1" x14ac:dyDescent="0.2">
      <c r="A72" s="36"/>
      <c r="B72" s="49" t="s">
        <v>70</v>
      </c>
      <c r="C72" s="49"/>
      <c r="D72" s="47">
        <v>90</v>
      </c>
      <c r="E72" s="48">
        <v>13</v>
      </c>
      <c r="F72" s="48">
        <v>61</v>
      </c>
      <c r="G72" s="48">
        <v>85</v>
      </c>
      <c r="H72" s="48">
        <v>249</v>
      </c>
      <c r="I72" s="48">
        <v>102</v>
      </c>
      <c r="J72" s="48">
        <v>120</v>
      </c>
      <c r="K72" s="48">
        <v>116</v>
      </c>
      <c r="L72" s="48">
        <v>128</v>
      </c>
      <c r="M72" s="48">
        <v>466</v>
      </c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</row>
    <row r="73" spans="1:41" ht="15" customHeight="1" x14ac:dyDescent="0.2">
      <c r="A73" s="36"/>
      <c r="B73" s="51" t="s">
        <v>71</v>
      </c>
      <c r="C73" s="51"/>
      <c r="D73" s="47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</row>
    <row r="74" spans="1:41" ht="15" customHeight="1" x14ac:dyDescent="0.2">
      <c r="A74" s="36"/>
      <c r="B74" s="46" t="s">
        <v>72</v>
      </c>
      <c r="C74" s="46"/>
      <c r="D74" s="47">
        <v>1</v>
      </c>
      <c r="E74" s="48">
        <v>0</v>
      </c>
      <c r="F74" s="48">
        <v>0</v>
      </c>
      <c r="G74" s="48">
        <v>0</v>
      </c>
      <c r="H74" s="48">
        <v>1</v>
      </c>
      <c r="I74" s="48">
        <v>0</v>
      </c>
      <c r="J74" s="48">
        <v>1</v>
      </c>
      <c r="K74" s="48">
        <v>3</v>
      </c>
      <c r="L74" s="48">
        <v>1</v>
      </c>
      <c r="M74" s="48">
        <v>5</v>
      </c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pans="1:41" ht="15" customHeight="1" x14ac:dyDescent="0.2">
      <c r="A75" s="36"/>
      <c r="B75" s="51" t="s">
        <v>73</v>
      </c>
      <c r="C75" s="51"/>
      <c r="D75" s="47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pans="1:41" ht="15" customHeight="1" x14ac:dyDescent="0.2">
      <c r="A76" s="36"/>
      <c r="B76" s="46" t="s">
        <v>74</v>
      </c>
      <c r="C76" s="46"/>
      <c r="D76" s="47">
        <v>-30</v>
      </c>
      <c r="E76" s="48">
        <v>-3</v>
      </c>
      <c r="F76" s="48">
        <v>-20</v>
      </c>
      <c r="G76" s="48">
        <v>-27</v>
      </c>
      <c r="H76" s="48">
        <v>-80</v>
      </c>
      <c r="I76" s="48">
        <v>-34</v>
      </c>
      <c r="J76" s="48">
        <v>-40</v>
      </c>
      <c r="K76" s="48">
        <v>-39</v>
      </c>
      <c r="L76" s="48">
        <v>-41</v>
      </c>
      <c r="M76" s="48">
        <v>-154</v>
      </c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pans="1:41" ht="15" customHeight="1" x14ac:dyDescent="0.2">
      <c r="A77" s="36"/>
      <c r="B77" s="49" t="s">
        <v>75</v>
      </c>
      <c r="C77" s="49"/>
      <c r="D77" s="47">
        <v>61</v>
      </c>
      <c r="E77" s="48">
        <v>10</v>
      </c>
      <c r="F77" s="48">
        <v>41</v>
      </c>
      <c r="G77" s="48">
        <v>58</v>
      </c>
      <c r="H77" s="48">
        <v>170</v>
      </c>
      <c r="I77" s="48">
        <v>68</v>
      </c>
      <c r="J77" s="48">
        <v>81</v>
      </c>
      <c r="K77" s="48">
        <v>80</v>
      </c>
      <c r="L77" s="48">
        <v>88</v>
      </c>
      <c r="M77" s="48">
        <v>317</v>
      </c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pans="1:41" ht="15" customHeight="1" x14ac:dyDescent="0.2">
      <c r="A78" s="36"/>
      <c r="B78" s="52" t="s">
        <v>76</v>
      </c>
      <c r="C78" s="49"/>
      <c r="D78" s="47">
        <v>21</v>
      </c>
      <c r="E78" s="48">
        <v>-3</v>
      </c>
      <c r="F78" s="48">
        <v>15</v>
      </c>
      <c r="G78" s="48">
        <v>25</v>
      </c>
      <c r="H78" s="48">
        <v>58</v>
      </c>
      <c r="I78" s="48">
        <v>23</v>
      </c>
      <c r="J78" s="48">
        <v>30</v>
      </c>
      <c r="K78" s="48">
        <v>23</v>
      </c>
      <c r="L78" s="48">
        <v>33</v>
      </c>
      <c r="M78" s="48">
        <v>109</v>
      </c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pans="1:41" ht="15" customHeight="1" x14ac:dyDescent="0.2">
      <c r="A79" s="36"/>
      <c r="B79" s="53" t="s">
        <v>77</v>
      </c>
      <c r="C79" s="53"/>
      <c r="D79" s="44">
        <v>40</v>
      </c>
      <c r="E79" s="45">
        <v>13</v>
      </c>
      <c r="F79" s="45">
        <v>26</v>
      </c>
      <c r="G79" s="45">
        <v>33</v>
      </c>
      <c r="H79" s="45">
        <v>112</v>
      </c>
      <c r="I79" s="45">
        <v>45</v>
      </c>
      <c r="J79" s="45">
        <v>51</v>
      </c>
      <c r="K79" s="45">
        <v>57</v>
      </c>
      <c r="L79" s="45">
        <v>55</v>
      </c>
      <c r="M79" s="45">
        <v>208</v>
      </c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pans="1:41" ht="15" customHeight="1" x14ac:dyDescent="0.2">
      <c r="A80" s="36"/>
      <c r="B80" s="46" t="s">
        <v>78</v>
      </c>
      <c r="C80" s="46"/>
      <c r="D80" s="47">
        <v>1857</v>
      </c>
      <c r="E80" s="48">
        <v>1795</v>
      </c>
      <c r="F80" s="48">
        <v>1744</v>
      </c>
      <c r="G80" s="48">
        <v>1746</v>
      </c>
      <c r="H80" s="48">
        <v>1785.5</v>
      </c>
      <c r="I80" s="48">
        <v>1737</v>
      </c>
      <c r="J80" s="48">
        <v>1763</v>
      </c>
      <c r="K80" s="48">
        <v>1805.72</v>
      </c>
      <c r="L80" s="48">
        <v>1772.5800000000002</v>
      </c>
      <c r="M80" s="48">
        <v>1769.575</v>
      </c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pans="1:41" ht="15" customHeight="1" x14ac:dyDescent="0.2">
      <c r="A81" s="36"/>
      <c r="B81" s="43"/>
      <c r="C81" s="43"/>
      <c r="D81" s="47"/>
      <c r="E81" s="48"/>
      <c r="F81" s="48"/>
      <c r="G81" s="48"/>
      <c r="H81" s="48"/>
      <c r="I81" s="48"/>
      <c r="J81" s="48"/>
      <c r="K81" s="48"/>
      <c r="L81" s="48"/>
      <c r="M81" s="48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pans="1:41" ht="15" customHeight="1" x14ac:dyDescent="0.2">
      <c r="A82" s="36"/>
      <c r="B82" s="43"/>
      <c r="C82" s="43"/>
      <c r="D82" s="47"/>
      <c r="E82" s="48"/>
      <c r="F82" s="48"/>
      <c r="G82" s="48"/>
      <c r="H82" s="48"/>
      <c r="I82" s="48"/>
      <c r="J82" s="48"/>
      <c r="K82" s="48"/>
      <c r="L82" s="48"/>
      <c r="M82" s="48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pans="1:41" ht="15" customHeight="1" x14ac:dyDescent="0.2">
      <c r="A83" s="36" t="s">
        <v>83</v>
      </c>
      <c r="B83" s="54"/>
      <c r="C83" s="43"/>
      <c r="D83" s="47"/>
      <c r="E83" s="48"/>
      <c r="F83" s="48"/>
      <c r="G83" s="48"/>
      <c r="H83" s="48"/>
      <c r="I83" s="48"/>
      <c r="J83" s="48"/>
      <c r="K83" s="48"/>
      <c r="L83" s="48"/>
      <c r="M83" s="48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pans="1:41" ht="15" customHeight="1" x14ac:dyDescent="0.2">
      <c r="A84" s="36"/>
      <c r="B84" s="42" t="s">
        <v>66</v>
      </c>
      <c r="C84" s="43"/>
      <c r="D84" s="44">
        <v>229</v>
      </c>
      <c r="E84" s="45">
        <v>211</v>
      </c>
      <c r="F84" s="45">
        <v>223</v>
      </c>
      <c r="G84" s="45">
        <v>224</v>
      </c>
      <c r="H84" s="45">
        <v>887</v>
      </c>
      <c r="I84" s="45">
        <v>236</v>
      </c>
      <c r="J84" s="45">
        <v>238</v>
      </c>
      <c r="K84" s="45">
        <v>246</v>
      </c>
      <c r="L84" s="45">
        <v>243</v>
      </c>
      <c r="M84" s="45">
        <v>963</v>
      </c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pans="1:41" ht="15" customHeight="1" x14ac:dyDescent="0.2">
      <c r="A85" s="36"/>
      <c r="B85" s="46" t="s">
        <v>67</v>
      </c>
      <c r="C85" s="43"/>
      <c r="D85" s="47">
        <v>-108</v>
      </c>
      <c r="E85" s="48">
        <v>-84</v>
      </c>
      <c r="F85" s="48">
        <v>-84</v>
      </c>
      <c r="G85" s="48">
        <v>-80</v>
      </c>
      <c r="H85" s="48">
        <v>-356</v>
      </c>
      <c r="I85" s="48">
        <v>-110</v>
      </c>
      <c r="J85" s="48">
        <v>-90</v>
      </c>
      <c r="K85" s="48">
        <v>-87</v>
      </c>
      <c r="L85" s="48">
        <v>-86</v>
      </c>
      <c r="M85" s="48">
        <v>-373</v>
      </c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pans="1:41" ht="15" customHeight="1" x14ac:dyDescent="0.2">
      <c r="A86" s="36"/>
      <c r="B86" s="49" t="s">
        <v>68</v>
      </c>
      <c r="C86" s="43"/>
      <c r="D86" s="47">
        <v>121</v>
      </c>
      <c r="E86" s="48">
        <v>127</v>
      </c>
      <c r="F86" s="48">
        <v>139</v>
      </c>
      <c r="G86" s="48">
        <v>144</v>
      </c>
      <c r="H86" s="48">
        <v>531</v>
      </c>
      <c r="I86" s="48">
        <v>126</v>
      </c>
      <c r="J86" s="48">
        <v>148</v>
      </c>
      <c r="K86" s="48">
        <v>159</v>
      </c>
      <c r="L86" s="48">
        <v>157</v>
      </c>
      <c r="M86" s="48">
        <v>590</v>
      </c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pans="1:41" ht="15" customHeight="1" x14ac:dyDescent="0.2">
      <c r="A87" s="36"/>
      <c r="B87" s="46" t="s">
        <v>69</v>
      </c>
      <c r="C87" s="43"/>
      <c r="D87" s="47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</row>
    <row r="88" spans="1:41" ht="15" customHeight="1" x14ac:dyDescent="0.2">
      <c r="A88" s="36"/>
      <c r="B88" s="49" t="s">
        <v>70</v>
      </c>
      <c r="C88" s="43"/>
      <c r="D88" s="47">
        <v>121</v>
      </c>
      <c r="E88" s="48">
        <v>127</v>
      </c>
      <c r="F88" s="48">
        <v>139</v>
      </c>
      <c r="G88" s="48">
        <v>144</v>
      </c>
      <c r="H88" s="48">
        <v>531</v>
      </c>
      <c r="I88" s="48">
        <v>126</v>
      </c>
      <c r="J88" s="48">
        <v>148</v>
      </c>
      <c r="K88" s="48">
        <v>159</v>
      </c>
      <c r="L88" s="48">
        <v>157</v>
      </c>
      <c r="M88" s="48">
        <v>590</v>
      </c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41" ht="15" customHeight="1" x14ac:dyDescent="0.2">
      <c r="A89" s="36"/>
      <c r="B89" s="51" t="s">
        <v>71</v>
      </c>
      <c r="C89" s="43"/>
      <c r="D89" s="47">
        <v>0</v>
      </c>
      <c r="E89" s="48">
        <v>1</v>
      </c>
      <c r="F89" s="48">
        <v>-1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</row>
    <row r="90" spans="1:41" ht="15" customHeight="1" x14ac:dyDescent="0.2">
      <c r="A90" s="36"/>
      <c r="B90" s="46" t="s">
        <v>72</v>
      </c>
      <c r="C90" s="43"/>
      <c r="D90" s="47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1</v>
      </c>
      <c r="K90" s="48">
        <v>-1</v>
      </c>
      <c r="L90" s="48">
        <v>-1</v>
      </c>
      <c r="M90" s="48">
        <v>-1</v>
      </c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</row>
    <row r="91" spans="1:41" ht="15" customHeight="1" x14ac:dyDescent="0.2">
      <c r="A91" s="36"/>
      <c r="B91" s="51" t="s">
        <v>73</v>
      </c>
      <c r="C91" s="43"/>
      <c r="D91" s="47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</row>
    <row r="92" spans="1:41" ht="15" customHeight="1" x14ac:dyDescent="0.2">
      <c r="A92" s="36"/>
      <c r="B92" s="46" t="s">
        <v>74</v>
      </c>
      <c r="C92" s="43"/>
      <c r="D92" s="47">
        <v>-38</v>
      </c>
      <c r="E92" s="48">
        <v>-39</v>
      </c>
      <c r="F92" s="48">
        <v>-43</v>
      </c>
      <c r="G92" s="48">
        <v>-45</v>
      </c>
      <c r="H92" s="48">
        <v>-165</v>
      </c>
      <c r="I92" s="48">
        <v>-35</v>
      </c>
      <c r="J92" s="48">
        <v>-42</v>
      </c>
      <c r="K92" s="48">
        <v>-44</v>
      </c>
      <c r="L92" s="48">
        <v>-44</v>
      </c>
      <c r="M92" s="48">
        <v>-165</v>
      </c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spans="1:41" ht="15" customHeight="1" x14ac:dyDescent="0.2">
      <c r="A93" s="36"/>
      <c r="B93" s="49" t="s">
        <v>75</v>
      </c>
      <c r="C93" s="43"/>
      <c r="D93" s="47">
        <v>83</v>
      </c>
      <c r="E93" s="48">
        <v>89</v>
      </c>
      <c r="F93" s="48">
        <v>95</v>
      </c>
      <c r="G93" s="48">
        <v>99</v>
      </c>
      <c r="H93" s="48">
        <v>366</v>
      </c>
      <c r="I93" s="48">
        <v>91</v>
      </c>
      <c r="J93" s="48">
        <v>107</v>
      </c>
      <c r="K93" s="48">
        <v>114</v>
      </c>
      <c r="L93" s="48">
        <v>112</v>
      </c>
      <c r="M93" s="48">
        <v>424</v>
      </c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</row>
    <row r="94" spans="1:41" ht="15" customHeight="1" x14ac:dyDescent="0.2">
      <c r="A94" s="36"/>
      <c r="B94" s="52" t="s">
        <v>76</v>
      </c>
      <c r="C94" s="43"/>
      <c r="D94" s="47">
        <v>1</v>
      </c>
      <c r="E94" s="48">
        <v>1</v>
      </c>
      <c r="F94" s="48">
        <v>0</v>
      </c>
      <c r="G94" s="48">
        <v>1</v>
      </c>
      <c r="H94" s="48">
        <v>3</v>
      </c>
      <c r="I94" s="48">
        <v>1</v>
      </c>
      <c r="J94" s="48">
        <v>1</v>
      </c>
      <c r="K94" s="48">
        <v>1</v>
      </c>
      <c r="L94" s="48">
        <v>0</v>
      </c>
      <c r="M94" s="48">
        <v>3</v>
      </c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</row>
    <row r="95" spans="1:41" ht="15" customHeight="1" x14ac:dyDescent="0.2">
      <c r="A95" s="36"/>
      <c r="B95" s="53" t="s">
        <v>77</v>
      </c>
      <c r="C95" s="43"/>
      <c r="D95" s="44">
        <v>82</v>
      </c>
      <c r="E95" s="45">
        <v>88</v>
      </c>
      <c r="F95" s="45">
        <v>95</v>
      </c>
      <c r="G95" s="45">
        <v>98</v>
      </c>
      <c r="H95" s="45">
        <v>363</v>
      </c>
      <c r="I95" s="45">
        <v>90</v>
      </c>
      <c r="J95" s="45">
        <v>106</v>
      </c>
      <c r="K95" s="45">
        <v>113</v>
      </c>
      <c r="L95" s="45">
        <v>112</v>
      </c>
      <c r="M95" s="45">
        <v>421</v>
      </c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spans="1:41" ht="15" customHeight="1" x14ac:dyDescent="0.2">
      <c r="A96" s="36"/>
      <c r="B96" s="46" t="s">
        <v>78</v>
      </c>
      <c r="C96" s="43"/>
      <c r="D96" s="47">
        <v>1623</v>
      </c>
      <c r="E96" s="48">
        <v>1948</v>
      </c>
      <c r="F96" s="48">
        <v>1950</v>
      </c>
      <c r="G96" s="48">
        <v>1941</v>
      </c>
      <c r="H96" s="48">
        <v>1864.5</v>
      </c>
      <c r="I96" s="48">
        <v>1942</v>
      </c>
      <c r="J96" s="48">
        <v>2058</v>
      </c>
      <c r="K96" s="48">
        <v>2059.12</v>
      </c>
      <c r="L96" s="48">
        <v>2068.1099999999997</v>
      </c>
      <c r="M96" s="82">
        <v>2032</v>
      </c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</row>
    <row r="97" spans="1:41" ht="15" customHeight="1" x14ac:dyDescent="0.2">
      <c r="A97" s="36"/>
      <c r="B97" s="43"/>
      <c r="C97" s="43"/>
      <c r="D97" s="47"/>
      <c r="E97" s="48"/>
      <c r="F97" s="48"/>
      <c r="G97" s="48"/>
      <c r="H97" s="48"/>
      <c r="I97" s="48"/>
      <c r="J97" s="48"/>
      <c r="K97" s="48"/>
      <c r="L97" s="48"/>
      <c r="M97" s="82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</row>
    <row r="98" spans="1:41" ht="15" customHeight="1" x14ac:dyDescent="0.2">
      <c r="A98" s="36"/>
      <c r="B98" s="43"/>
      <c r="C98" s="43"/>
      <c r="D98" s="47"/>
      <c r="E98" s="48"/>
      <c r="F98" s="48"/>
      <c r="G98" s="48"/>
      <c r="H98" s="48"/>
      <c r="I98" s="48"/>
      <c r="J98" s="48"/>
      <c r="K98" s="48"/>
      <c r="L98" s="48"/>
      <c r="M98" s="48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</row>
    <row r="99" spans="1:41" ht="15" customHeight="1" x14ac:dyDescent="0.2">
      <c r="A99" s="36" t="s">
        <v>84</v>
      </c>
      <c r="B99" s="54"/>
      <c r="C99" s="43"/>
      <c r="D99" s="47"/>
      <c r="E99" s="48"/>
      <c r="F99" s="48"/>
      <c r="G99" s="48"/>
      <c r="H99" s="48"/>
      <c r="I99" s="48"/>
      <c r="J99" s="48"/>
      <c r="K99" s="48"/>
      <c r="L99" s="48"/>
      <c r="M99" s="48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</row>
    <row r="100" spans="1:41" ht="15" customHeight="1" x14ac:dyDescent="0.2">
      <c r="A100" s="36"/>
      <c r="B100" s="46" t="s">
        <v>85</v>
      </c>
      <c r="C100" s="43"/>
      <c r="D100" s="44">
        <v>442</v>
      </c>
      <c r="E100" s="45">
        <v>382</v>
      </c>
      <c r="F100" s="45">
        <v>452</v>
      </c>
      <c r="G100" s="45">
        <v>459</v>
      </c>
      <c r="H100" s="45">
        <v>1735</v>
      </c>
      <c r="I100" s="45">
        <v>439</v>
      </c>
      <c r="J100" s="45">
        <v>520</v>
      </c>
      <c r="K100" s="45">
        <v>590</v>
      </c>
      <c r="L100" s="45">
        <v>605</v>
      </c>
      <c r="M100" s="45">
        <v>2154</v>
      </c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</row>
    <row r="101" spans="1:41" ht="15" customHeight="1" x14ac:dyDescent="0.2">
      <c r="A101" s="36"/>
      <c r="B101" s="46" t="s">
        <v>67</v>
      </c>
      <c r="C101" s="43"/>
      <c r="D101" s="47">
        <v>-239</v>
      </c>
      <c r="E101" s="48">
        <v>-221</v>
      </c>
      <c r="F101" s="48">
        <v>-226</v>
      </c>
      <c r="G101" s="48">
        <v>-230</v>
      </c>
      <c r="H101" s="48">
        <v>-916</v>
      </c>
      <c r="I101" s="48">
        <v>-226</v>
      </c>
      <c r="J101" s="48">
        <v>-223</v>
      </c>
      <c r="K101" s="48">
        <v>-218</v>
      </c>
      <c r="L101" s="48">
        <v>-249</v>
      </c>
      <c r="M101" s="48">
        <v>-916</v>
      </c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</row>
    <row r="102" spans="1:41" ht="15" customHeight="1" x14ac:dyDescent="0.2">
      <c r="A102" s="36"/>
      <c r="B102" s="46" t="s">
        <v>86</v>
      </c>
      <c r="C102" s="43"/>
      <c r="D102" s="47">
        <v>203</v>
      </c>
      <c r="E102" s="48">
        <v>161</v>
      </c>
      <c r="F102" s="48">
        <v>226</v>
      </c>
      <c r="G102" s="48">
        <v>229</v>
      </c>
      <c r="H102" s="48">
        <v>819</v>
      </c>
      <c r="I102" s="48">
        <v>213</v>
      </c>
      <c r="J102" s="48">
        <v>297</v>
      </c>
      <c r="K102" s="48">
        <v>372</v>
      </c>
      <c r="L102" s="48">
        <v>356</v>
      </c>
      <c r="M102" s="48">
        <v>1238</v>
      </c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</row>
    <row r="103" spans="1:41" ht="15" customHeight="1" x14ac:dyDescent="0.2">
      <c r="A103" s="36"/>
      <c r="B103" s="46" t="s">
        <v>69</v>
      </c>
      <c r="C103" s="43"/>
      <c r="D103" s="47">
        <v>-33</v>
      </c>
      <c r="E103" s="48">
        <v>-82</v>
      </c>
      <c r="F103" s="48">
        <v>-37</v>
      </c>
      <c r="G103" s="48">
        <v>-33</v>
      </c>
      <c r="H103" s="48">
        <v>-185</v>
      </c>
      <c r="I103" s="48">
        <v>-13</v>
      </c>
      <c r="J103" s="48">
        <v>-22</v>
      </c>
      <c r="K103" s="48">
        <v>-33</v>
      </c>
      <c r="L103" s="48">
        <v>-7</v>
      </c>
      <c r="M103" s="48">
        <v>-75</v>
      </c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</row>
    <row r="104" spans="1:41" ht="15" customHeight="1" x14ac:dyDescent="0.2">
      <c r="A104" s="55"/>
      <c r="B104" s="46" t="s">
        <v>87</v>
      </c>
      <c r="C104" s="55"/>
      <c r="D104" s="47">
        <v>170</v>
      </c>
      <c r="E104" s="48">
        <v>79</v>
      </c>
      <c r="F104" s="48">
        <v>189</v>
      </c>
      <c r="G104" s="48">
        <v>196</v>
      </c>
      <c r="H104" s="48">
        <v>634</v>
      </c>
      <c r="I104" s="48">
        <v>200</v>
      </c>
      <c r="J104" s="48">
        <v>275</v>
      </c>
      <c r="K104" s="48">
        <v>339</v>
      </c>
      <c r="L104" s="48">
        <v>349</v>
      </c>
      <c r="M104" s="48">
        <v>1163</v>
      </c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</row>
    <row r="105" spans="1:41" ht="15" customHeight="1" x14ac:dyDescent="0.2">
      <c r="A105" s="55"/>
      <c r="B105" s="46" t="s">
        <v>71</v>
      </c>
      <c r="C105" s="55"/>
      <c r="D105" s="47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</row>
    <row r="106" spans="1:41" ht="15" customHeight="1" x14ac:dyDescent="0.2">
      <c r="A106" s="55"/>
      <c r="B106" s="46" t="s">
        <v>72</v>
      </c>
      <c r="C106" s="55"/>
      <c r="D106" s="47">
        <v>10</v>
      </c>
      <c r="E106" s="48">
        <v>0</v>
      </c>
      <c r="F106" s="48">
        <v>-2</v>
      </c>
      <c r="G106" s="48">
        <v>3</v>
      </c>
      <c r="H106" s="48">
        <v>11</v>
      </c>
      <c r="I106" s="48">
        <v>0</v>
      </c>
      <c r="J106" s="48">
        <v>0</v>
      </c>
      <c r="K106" s="48">
        <v>0</v>
      </c>
      <c r="L106" s="48">
        <v>1</v>
      </c>
      <c r="M106" s="48">
        <v>1</v>
      </c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</row>
    <row r="107" spans="1:41" ht="15" customHeight="1" x14ac:dyDescent="0.2">
      <c r="A107" s="55"/>
      <c r="B107" s="46" t="s">
        <v>73</v>
      </c>
      <c r="C107" s="55"/>
      <c r="D107" s="47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</row>
    <row r="108" spans="1:41" ht="15" customHeight="1" x14ac:dyDescent="0.2">
      <c r="A108" s="55"/>
      <c r="B108" s="46" t="s">
        <v>74</v>
      </c>
      <c r="C108" s="55"/>
      <c r="D108" s="47">
        <v>-40</v>
      </c>
      <c r="E108" s="48">
        <v>-16</v>
      </c>
      <c r="F108" s="48">
        <v>-43</v>
      </c>
      <c r="G108" s="48">
        <v>-40</v>
      </c>
      <c r="H108" s="48">
        <v>-139</v>
      </c>
      <c r="I108" s="48">
        <v>-47</v>
      </c>
      <c r="J108" s="48">
        <v>-63</v>
      </c>
      <c r="K108" s="48">
        <v>-79</v>
      </c>
      <c r="L108" s="48">
        <v>-81</v>
      </c>
      <c r="M108" s="48">
        <v>-270</v>
      </c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</row>
    <row r="109" spans="1:41" ht="15" customHeight="1" x14ac:dyDescent="0.2">
      <c r="A109" s="55"/>
      <c r="B109" s="46" t="s">
        <v>88</v>
      </c>
      <c r="C109" s="55"/>
      <c r="D109" s="47">
        <v>140</v>
      </c>
      <c r="E109" s="48">
        <v>63</v>
      </c>
      <c r="F109" s="48">
        <v>144</v>
      </c>
      <c r="G109" s="48">
        <v>159</v>
      </c>
      <c r="H109" s="48">
        <v>506</v>
      </c>
      <c r="I109" s="48">
        <v>153</v>
      </c>
      <c r="J109" s="48">
        <v>212</v>
      </c>
      <c r="K109" s="48">
        <v>260</v>
      </c>
      <c r="L109" s="48">
        <v>269</v>
      </c>
      <c r="M109" s="48">
        <v>894</v>
      </c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</row>
    <row r="110" spans="1:41" ht="15" customHeight="1" x14ac:dyDescent="0.2">
      <c r="A110" s="55"/>
      <c r="B110" s="52" t="s">
        <v>76</v>
      </c>
      <c r="C110" s="55"/>
      <c r="D110" s="47">
        <v>24</v>
      </c>
      <c r="E110" s="48">
        <v>13</v>
      </c>
      <c r="F110" s="48">
        <v>28</v>
      </c>
      <c r="G110" s="48">
        <v>31</v>
      </c>
      <c r="H110" s="48">
        <v>96</v>
      </c>
      <c r="I110" s="48">
        <v>29</v>
      </c>
      <c r="J110" s="48">
        <v>41</v>
      </c>
      <c r="K110" s="48">
        <v>50</v>
      </c>
      <c r="L110" s="48">
        <v>49</v>
      </c>
      <c r="M110" s="48">
        <v>169</v>
      </c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</row>
    <row r="111" spans="1:41" ht="15" customHeight="1" x14ac:dyDescent="0.2">
      <c r="A111" s="55"/>
      <c r="B111" s="42" t="s">
        <v>89</v>
      </c>
      <c r="C111" s="55"/>
      <c r="D111" s="44">
        <v>116</v>
      </c>
      <c r="E111" s="45">
        <v>50</v>
      </c>
      <c r="F111" s="45">
        <v>116</v>
      </c>
      <c r="G111" s="45">
        <v>128</v>
      </c>
      <c r="H111" s="45">
        <v>410</v>
      </c>
      <c r="I111" s="45">
        <v>124</v>
      </c>
      <c r="J111" s="45">
        <v>171</v>
      </c>
      <c r="K111" s="45">
        <v>210</v>
      </c>
      <c r="L111" s="45">
        <v>220</v>
      </c>
      <c r="M111" s="45">
        <v>725</v>
      </c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</row>
    <row r="112" spans="1:41" ht="15" customHeight="1" x14ac:dyDescent="0.2">
      <c r="A112" s="55"/>
      <c r="B112" s="46" t="s">
        <v>78</v>
      </c>
      <c r="C112" s="55"/>
      <c r="D112" s="47">
        <v>2885</v>
      </c>
      <c r="E112" s="48">
        <v>2860</v>
      </c>
      <c r="F112" s="48">
        <v>2719</v>
      </c>
      <c r="G112" s="48">
        <v>2453</v>
      </c>
      <c r="H112" s="48">
        <v>2730.25</v>
      </c>
      <c r="I112" s="48">
        <v>2423</v>
      </c>
      <c r="J112" s="48">
        <v>2436</v>
      </c>
      <c r="K112" s="48">
        <v>2437.6299999999997</v>
      </c>
      <c r="L112" s="48">
        <v>2478.5100000000002</v>
      </c>
      <c r="M112" s="82">
        <v>2444</v>
      </c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</row>
    <row r="115" spans="4:13" x14ac:dyDescent="0.2">
      <c r="D115" s="83"/>
      <c r="E115" s="83"/>
      <c r="F115" s="83"/>
      <c r="G115" s="83"/>
      <c r="H115" s="83"/>
      <c r="I115" s="83"/>
      <c r="J115" s="83"/>
      <c r="K115" s="83"/>
      <c r="L115" s="83"/>
      <c r="M115" s="83"/>
    </row>
    <row r="116" spans="4:13" x14ac:dyDescent="0.2">
      <c r="D116" s="83"/>
      <c r="E116" s="83"/>
      <c r="F116" s="83"/>
      <c r="G116" s="83"/>
      <c r="H116" s="83"/>
      <c r="I116" s="83"/>
      <c r="J116" s="83"/>
      <c r="K116" s="83"/>
      <c r="L116" s="83"/>
      <c r="M116" s="83"/>
    </row>
    <row r="117" spans="4:13" x14ac:dyDescent="0.2">
      <c r="D117" s="83"/>
      <c r="E117" s="83"/>
      <c r="F117" s="83"/>
      <c r="G117" s="83"/>
      <c r="H117" s="83"/>
      <c r="I117" s="83"/>
      <c r="J117" s="83"/>
      <c r="K117" s="83"/>
      <c r="L117" s="83"/>
      <c r="M117" s="83"/>
    </row>
    <row r="118" spans="4:13" x14ac:dyDescent="0.2">
      <c r="D118" s="83"/>
      <c r="E118" s="83"/>
      <c r="F118" s="83"/>
      <c r="G118" s="83"/>
      <c r="H118" s="83"/>
      <c r="I118" s="83"/>
      <c r="J118" s="83"/>
      <c r="K118" s="83"/>
      <c r="L118" s="83"/>
      <c r="M118" s="83"/>
    </row>
    <row r="119" spans="4:13" x14ac:dyDescent="0.2">
      <c r="D119" s="83"/>
      <c r="E119" s="83"/>
      <c r="F119" s="83"/>
      <c r="G119" s="83"/>
      <c r="H119" s="83"/>
      <c r="I119" s="83"/>
      <c r="J119" s="83"/>
      <c r="K119" s="83"/>
      <c r="L119" s="83"/>
      <c r="M119" s="83"/>
    </row>
    <row r="120" spans="4:13" x14ac:dyDescent="0.2">
      <c r="D120" s="83"/>
      <c r="E120" s="83"/>
      <c r="F120" s="83"/>
      <c r="G120" s="83"/>
      <c r="H120" s="83"/>
      <c r="I120" s="83"/>
      <c r="J120" s="83"/>
      <c r="K120" s="83"/>
      <c r="L120" s="83"/>
      <c r="M120" s="83"/>
    </row>
    <row r="121" spans="4:13" x14ac:dyDescent="0.2">
      <c r="D121" s="83"/>
      <c r="E121" s="83"/>
      <c r="F121" s="83"/>
      <c r="G121" s="83"/>
      <c r="H121" s="83"/>
      <c r="I121" s="83"/>
      <c r="J121" s="83"/>
      <c r="K121" s="83"/>
      <c r="L121" s="83"/>
      <c r="M121" s="83"/>
    </row>
    <row r="122" spans="4:13" x14ac:dyDescent="0.2">
      <c r="D122" s="83"/>
      <c r="E122" s="83"/>
      <c r="F122" s="83"/>
      <c r="G122" s="83"/>
      <c r="H122" s="83"/>
      <c r="I122" s="83"/>
      <c r="J122" s="83"/>
      <c r="K122" s="83"/>
      <c r="L122" s="83"/>
      <c r="M122" s="83"/>
    </row>
    <row r="123" spans="4:13" x14ac:dyDescent="0.2">
      <c r="D123" s="83"/>
      <c r="E123" s="83"/>
      <c r="F123" s="83"/>
      <c r="G123" s="83"/>
      <c r="H123" s="83"/>
      <c r="I123" s="83"/>
      <c r="J123" s="83"/>
      <c r="K123" s="83"/>
      <c r="L123" s="83"/>
      <c r="M123" s="83"/>
    </row>
    <row r="124" spans="4:13" x14ac:dyDescent="0.2">
      <c r="D124" s="83"/>
      <c r="E124" s="83"/>
      <c r="F124" s="83"/>
      <c r="G124" s="83"/>
      <c r="H124" s="83"/>
      <c r="I124" s="83"/>
      <c r="J124" s="83"/>
      <c r="K124" s="83"/>
      <c r="L124" s="83"/>
      <c r="M124" s="83"/>
    </row>
    <row r="125" spans="4:13" x14ac:dyDescent="0.2">
      <c r="D125" s="83"/>
      <c r="E125" s="83"/>
      <c r="F125" s="83"/>
      <c r="G125" s="83"/>
      <c r="H125" s="83"/>
      <c r="I125" s="83"/>
      <c r="J125" s="83"/>
      <c r="K125" s="83"/>
      <c r="L125" s="83"/>
      <c r="M125" s="83"/>
    </row>
    <row r="126" spans="4:13" x14ac:dyDescent="0.2">
      <c r="D126" s="83"/>
      <c r="E126" s="83"/>
      <c r="F126" s="83"/>
      <c r="G126" s="83"/>
      <c r="H126" s="83"/>
      <c r="I126" s="83"/>
      <c r="J126" s="83"/>
      <c r="K126" s="83"/>
      <c r="L126" s="83"/>
      <c r="M126" s="83"/>
    </row>
    <row r="127" spans="4:13" x14ac:dyDescent="0.2">
      <c r="D127" s="83"/>
      <c r="E127" s="83"/>
      <c r="F127" s="83"/>
      <c r="G127" s="83"/>
      <c r="H127" s="83"/>
      <c r="I127" s="83"/>
      <c r="J127" s="83"/>
      <c r="K127" s="83"/>
      <c r="L127" s="83"/>
      <c r="M127" s="83"/>
    </row>
    <row r="128" spans="4:13" x14ac:dyDescent="0.2">
      <c r="D128" s="83"/>
      <c r="E128" s="83"/>
      <c r="F128" s="83"/>
      <c r="G128" s="83"/>
      <c r="H128" s="83"/>
      <c r="I128" s="83"/>
      <c r="J128" s="83"/>
      <c r="K128" s="83"/>
      <c r="L128" s="83"/>
      <c r="M128" s="83"/>
    </row>
    <row r="129" spans="4:13" x14ac:dyDescent="0.2">
      <c r="D129" s="83"/>
      <c r="E129" s="83"/>
      <c r="F129" s="83"/>
      <c r="G129" s="83"/>
      <c r="H129" s="83"/>
      <c r="I129" s="83"/>
      <c r="J129" s="83"/>
      <c r="K129" s="83"/>
      <c r="L129" s="83"/>
      <c r="M129" s="83"/>
    </row>
    <row r="130" spans="4:13" x14ac:dyDescent="0.2">
      <c r="D130" s="83"/>
      <c r="E130" s="83"/>
      <c r="F130" s="83"/>
      <c r="G130" s="83"/>
      <c r="H130" s="83"/>
      <c r="I130" s="83"/>
      <c r="J130" s="83"/>
      <c r="K130" s="83"/>
      <c r="L130" s="83"/>
      <c r="M130" s="83"/>
    </row>
    <row r="131" spans="4:13" x14ac:dyDescent="0.2">
      <c r="D131" s="83"/>
      <c r="E131" s="83"/>
      <c r="F131" s="83"/>
      <c r="G131" s="83"/>
      <c r="H131" s="83"/>
      <c r="I131" s="83"/>
      <c r="J131" s="83"/>
      <c r="K131" s="83"/>
      <c r="L131" s="83"/>
      <c r="M131" s="83"/>
    </row>
    <row r="132" spans="4:13" x14ac:dyDescent="0.2">
      <c r="D132" s="83"/>
      <c r="E132" s="83"/>
      <c r="F132" s="83"/>
      <c r="G132" s="83"/>
      <c r="H132" s="83"/>
      <c r="I132" s="83"/>
      <c r="J132" s="83"/>
      <c r="K132" s="83"/>
      <c r="L132" s="83"/>
      <c r="M132" s="83"/>
    </row>
    <row r="133" spans="4:13" x14ac:dyDescent="0.2">
      <c r="D133" s="83"/>
      <c r="E133" s="83"/>
      <c r="F133" s="83"/>
      <c r="G133" s="83"/>
      <c r="H133" s="83"/>
      <c r="I133" s="83"/>
      <c r="J133" s="83"/>
      <c r="K133" s="83"/>
      <c r="L133" s="83"/>
      <c r="M133" s="83"/>
    </row>
    <row r="134" spans="4:13" x14ac:dyDescent="0.2">
      <c r="D134" s="83"/>
      <c r="E134" s="83"/>
      <c r="F134" s="83"/>
      <c r="G134" s="83"/>
      <c r="H134" s="83"/>
      <c r="I134" s="83"/>
      <c r="J134" s="83"/>
      <c r="K134" s="83"/>
      <c r="L134" s="83"/>
      <c r="M134" s="83"/>
    </row>
    <row r="135" spans="4:13" x14ac:dyDescent="0.2">
      <c r="D135" s="83"/>
      <c r="E135" s="83"/>
      <c r="F135" s="83"/>
      <c r="G135" s="83"/>
      <c r="H135" s="83"/>
      <c r="I135" s="83"/>
      <c r="J135" s="83"/>
      <c r="K135" s="83"/>
      <c r="L135" s="83"/>
      <c r="M135" s="83"/>
    </row>
    <row r="136" spans="4:13" x14ac:dyDescent="0.2">
      <c r="D136" s="83"/>
      <c r="E136" s="83"/>
      <c r="F136" s="83"/>
      <c r="G136" s="83"/>
      <c r="H136" s="83"/>
      <c r="I136" s="83"/>
      <c r="J136" s="83"/>
      <c r="K136" s="83"/>
      <c r="L136" s="83"/>
      <c r="M136" s="83"/>
    </row>
    <row r="137" spans="4:13" x14ac:dyDescent="0.2">
      <c r="D137" s="83"/>
      <c r="E137" s="83"/>
      <c r="F137" s="83"/>
      <c r="G137" s="83"/>
      <c r="H137" s="83"/>
      <c r="I137" s="83"/>
      <c r="J137" s="83"/>
      <c r="K137" s="83"/>
      <c r="L137" s="83"/>
      <c r="M137" s="83"/>
    </row>
    <row r="138" spans="4:13" x14ac:dyDescent="0.2">
      <c r="D138" s="83"/>
      <c r="E138" s="83"/>
      <c r="F138" s="83"/>
      <c r="G138" s="83"/>
      <c r="H138" s="83"/>
      <c r="I138" s="83"/>
      <c r="J138" s="83"/>
      <c r="K138" s="83"/>
      <c r="L138" s="83"/>
      <c r="M138" s="83"/>
    </row>
    <row r="139" spans="4:13" x14ac:dyDescent="0.2">
      <c r="D139" s="83"/>
      <c r="E139" s="83"/>
      <c r="F139" s="83"/>
      <c r="G139" s="83"/>
      <c r="H139" s="83"/>
      <c r="I139" s="83"/>
      <c r="J139" s="83"/>
      <c r="K139" s="83"/>
      <c r="L139" s="83"/>
      <c r="M139" s="83"/>
    </row>
    <row r="140" spans="4:13" x14ac:dyDescent="0.2">
      <c r="D140" s="83"/>
      <c r="E140" s="83"/>
      <c r="F140" s="83"/>
      <c r="G140" s="83"/>
      <c r="H140" s="83"/>
      <c r="I140" s="83"/>
      <c r="J140" s="83"/>
      <c r="K140" s="83"/>
      <c r="L140" s="83"/>
      <c r="M140" s="83"/>
    </row>
    <row r="141" spans="4:13" x14ac:dyDescent="0.2">
      <c r="D141" s="83"/>
      <c r="E141" s="83"/>
      <c r="F141" s="83"/>
      <c r="G141" s="83"/>
      <c r="H141" s="83"/>
      <c r="I141" s="83"/>
      <c r="J141" s="83"/>
      <c r="K141" s="83"/>
      <c r="L141" s="83"/>
      <c r="M141" s="83"/>
    </row>
    <row r="142" spans="4:13" x14ac:dyDescent="0.2">
      <c r="D142" s="83"/>
      <c r="E142" s="83"/>
      <c r="F142" s="83"/>
      <c r="G142" s="83"/>
      <c r="H142" s="83"/>
      <c r="I142" s="83"/>
      <c r="J142" s="83"/>
      <c r="K142" s="83"/>
      <c r="L142" s="83"/>
      <c r="M142" s="83"/>
    </row>
    <row r="143" spans="4:13" x14ac:dyDescent="0.2">
      <c r="D143" s="83"/>
      <c r="E143" s="83"/>
      <c r="F143" s="83"/>
      <c r="G143" s="83"/>
      <c r="H143" s="83"/>
      <c r="I143" s="83"/>
      <c r="J143" s="83"/>
      <c r="K143" s="83"/>
      <c r="L143" s="83"/>
      <c r="M143" s="83"/>
    </row>
    <row r="144" spans="4:13" x14ac:dyDescent="0.2">
      <c r="D144" s="83"/>
      <c r="E144" s="83"/>
      <c r="F144" s="83"/>
      <c r="G144" s="83"/>
      <c r="H144" s="83"/>
      <c r="I144" s="83"/>
      <c r="J144" s="83"/>
      <c r="K144" s="83"/>
      <c r="L144" s="83"/>
      <c r="M144" s="83"/>
    </row>
    <row r="145" spans="4:13" x14ac:dyDescent="0.2">
      <c r="D145" s="83"/>
      <c r="E145" s="83"/>
      <c r="F145" s="83"/>
      <c r="G145" s="83"/>
      <c r="H145" s="83"/>
      <c r="I145" s="83"/>
      <c r="J145" s="83"/>
      <c r="K145" s="83"/>
      <c r="L145" s="83"/>
      <c r="M145" s="83"/>
    </row>
    <row r="146" spans="4:13" x14ac:dyDescent="0.2">
      <c r="D146" s="83"/>
      <c r="E146" s="83"/>
      <c r="F146" s="83"/>
      <c r="G146" s="83"/>
      <c r="H146" s="83"/>
      <c r="I146" s="83"/>
      <c r="J146" s="83"/>
      <c r="K146" s="83"/>
      <c r="L146" s="83"/>
      <c r="M146" s="83"/>
    </row>
    <row r="147" spans="4:13" x14ac:dyDescent="0.2">
      <c r="D147" s="83"/>
      <c r="E147" s="83"/>
      <c r="F147" s="83"/>
      <c r="G147" s="83"/>
      <c r="H147" s="83"/>
      <c r="I147" s="83"/>
      <c r="J147" s="83"/>
      <c r="K147" s="83"/>
      <c r="L147" s="83"/>
      <c r="M147" s="83"/>
    </row>
    <row r="148" spans="4:13" x14ac:dyDescent="0.2">
      <c r="D148" s="83"/>
      <c r="E148" s="83"/>
      <c r="F148" s="83"/>
      <c r="G148" s="83"/>
      <c r="H148" s="83"/>
      <c r="I148" s="83"/>
      <c r="J148" s="83"/>
      <c r="K148" s="83"/>
      <c r="L148" s="83"/>
      <c r="M148" s="83"/>
    </row>
    <row r="149" spans="4:13" x14ac:dyDescent="0.2">
      <c r="D149" s="83"/>
      <c r="E149" s="83"/>
      <c r="F149" s="83"/>
      <c r="G149" s="83"/>
      <c r="H149" s="83"/>
      <c r="I149" s="83"/>
      <c r="J149" s="83"/>
      <c r="K149" s="83"/>
      <c r="L149" s="83"/>
      <c r="M149" s="83"/>
    </row>
    <row r="150" spans="4:13" x14ac:dyDescent="0.2">
      <c r="D150" s="83"/>
      <c r="E150" s="83"/>
      <c r="F150" s="83"/>
      <c r="G150" s="83"/>
      <c r="H150" s="83"/>
      <c r="I150" s="83"/>
      <c r="J150" s="83"/>
      <c r="K150" s="83"/>
      <c r="L150" s="83"/>
      <c r="M150" s="83"/>
    </row>
    <row r="151" spans="4:13" x14ac:dyDescent="0.2">
      <c r="D151" s="83"/>
      <c r="E151" s="83"/>
      <c r="F151" s="83"/>
      <c r="G151" s="83"/>
      <c r="H151" s="83"/>
      <c r="I151" s="83"/>
      <c r="J151" s="83"/>
      <c r="K151" s="83"/>
      <c r="L151" s="83"/>
      <c r="M151" s="83"/>
    </row>
    <row r="152" spans="4:13" x14ac:dyDescent="0.2">
      <c r="D152" s="83"/>
      <c r="E152" s="83"/>
      <c r="F152" s="83"/>
      <c r="G152" s="83"/>
      <c r="H152" s="83"/>
      <c r="I152" s="83"/>
      <c r="J152" s="83"/>
      <c r="K152" s="83"/>
      <c r="L152" s="83"/>
      <c r="M152" s="83"/>
    </row>
    <row r="153" spans="4:13" x14ac:dyDescent="0.2">
      <c r="D153" s="83"/>
      <c r="E153" s="83"/>
      <c r="F153" s="83"/>
      <c r="G153" s="83"/>
      <c r="H153" s="83"/>
      <c r="I153" s="83"/>
      <c r="J153" s="83"/>
      <c r="K153" s="83"/>
      <c r="L153" s="83"/>
      <c r="M153" s="83"/>
    </row>
    <row r="154" spans="4:13" x14ac:dyDescent="0.2">
      <c r="D154" s="83"/>
      <c r="E154" s="83"/>
      <c r="F154" s="83"/>
      <c r="G154" s="83"/>
      <c r="H154" s="83"/>
      <c r="I154" s="83"/>
      <c r="J154" s="83"/>
      <c r="K154" s="83"/>
      <c r="L154" s="83"/>
      <c r="M154" s="83"/>
    </row>
    <row r="155" spans="4:13" x14ac:dyDescent="0.2">
      <c r="D155" s="83"/>
      <c r="E155" s="83"/>
      <c r="F155" s="83"/>
      <c r="G155" s="83"/>
      <c r="H155" s="83"/>
      <c r="I155" s="83"/>
      <c r="J155" s="83"/>
      <c r="K155" s="83"/>
      <c r="L155" s="83"/>
      <c r="M155" s="83"/>
    </row>
    <row r="156" spans="4:13" x14ac:dyDescent="0.2">
      <c r="D156" s="83"/>
      <c r="E156" s="83"/>
      <c r="F156" s="83"/>
      <c r="G156" s="83"/>
      <c r="H156" s="83"/>
      <c r="I156" s="83"/>
      <c r="J156" s="83"/>
      <c r="K156" s="83"/>
      <c r="L156" s="83"/>
      <c r="M156" s="83"/>
    </row>
    <row r="157" spans="4:13" x14ac:dyDescent="0.2">
      <c r="D157" s="83"/>
      <c r="E157" s="83"/>
      <c r="F157" s="83"/>
      <c r="G157" s="83"/>
      <c r="H157" s="83"/>
      <c r="I157" s="83"/>
      <c r="J157" s="83"/>
      <c r="K157" s="83"/>
      <c r="L157" s="83"/>
      <c r="M157" s="83"/>
    </row>
    <row r="158" spans="4:13" x14ac:dyDescent="0.2">
      <c r="D158" s="83"/>
      <c r="E158" s="83"/>
      <c r="F158" s="83"/>
      <c r="G158" s="83"/>
      <c r="H158" s="83"/>
      <c r="I158" s="83"/>
      <c r="J158" s="83"/>
      <c r="K158" s="83"/>
      <c r="L158" s="83"/>
      <c r="M158" s="83"/>
    </row>
    <row r="159" spans="4:13" x14ac:dyDescent="0.2">
      <c r="D159" s="83"/>
      <c r="E159" s="83"/>
      <c r="F159" s="83"/>
      <c r="G159" s="83"/>
      <c r="H159" s="83"/>
      <c r="I159" s="83"/>
      <c r="J159" s="83"/>
      <c r="K159" s="83"/>
      <c r="L159" s="83"/>
      <c r="M159" s="83"/>
    </row>
    <row r="160" spans="4:13" x14ac:dyDescent="0.2">
      <c r="D160" s="83"/>
      <c r="E160" s="83"/>
      <c r="F160" s="83"/>
      <c r="G160" s="83"/>
      <c r="H160" s="83"/>
      <c r="I160" s="83"/>
      <c r="J160" s="83"/>
      <c r="K160" s="83"/>
      <c r="L160" s="83"/>
      <c r="M160" s="83"/>
    </row>
    <row r="161" spans="4:13" x14ac:dyDescent="0.2">
      <c r="D161" s="83"/>
      <c r="E161" s="83"/>
      <c r="F161" s="83"/>
      <c r="G161" s="83"/>
      <c r="H161" s="83"/>
      <c r="I161" s="83"/>
      <c r="J161" s="83"/>
      <c r="K161" s="83"/>
      <c r="L161" s="83"/>
      <c r="M161" s="83"/>
    </row>
    <row r="162" spans="4:13" x14ac:dyDescent="0.2">
      <c r="D162" s="83"/>
      <c r="E162" s="83"/>
      <c r="F162" s="83"/>
      <c r="G162" s="83"/>
      <c r="H162" s="83"/>
      <c r="I162" s="83"/>
      <c r="J162" s="83"/>
      <c r="K162" s="83"/>
      <c r="L162" s="83"/>
      <c r="M162" s="83"/>
    </row>
    <row r="163" spans="4:13" x14ac:dyDescent="0.2">
      <c r="D163" s="83"/>
      <c r="E163" s="83"/>
      <c r="F163" s="83"/>
      <c r="G163" s="83"/>
      <c r="H163" s="83"/>
      <c r="I163" s="83"/>
      <c r="J163" s="83"/>
      <c r="K163" s="83"/>
      <c r="L163" s="83"/>
      <c r="M163" s="83"/>
    </row>
    <row r="164" spans="4:13" x14ac:dyDescent="0.2">
      <c r="D164" s="83"/>
      <c r="E164" s="83"/>
      <c r="F164" s="83"/>
      <c r="G164" s="83"/>
      <c r="H164" s="83"/>
      <c r="I164" s="83"/>
      <c r="J164" s="83"/>
      <c r="K164" s="83"/>
      <c r="L164" s="83"/>
      <c r="M164" s="83"/>
    </row>
    <row r="165" spans="4:13" x14ac:dyDescent="0.2">
      <c r="G165" s="83"/>
      <c r="H165" s="83"/>
      <c r="I165" s="83"/>
      <c r="J165" s="83"/>
      <c r="K165" s="83"/>
      <c r="L165" s="83"/>
      <c r="M165" s="83"/>
    </row>
    <row r="166" spans="4:13" x14ac:dyDescent="0.2">
      <c r="D166" s="83"/>
      <c r="E166" s="83"/>
      <c r="F166" s="83"/>
      <c r="G166" s="83"/>
      <c r="H166" s="83"/>
      <c r="I166" s="83"/>
      <c r="J166" s="83"/>
      <c r="K166" s="83"/>
      <c r="L166" s="83"/>
      <c r="M166" s="83"/>
    </row>
    <row r="167" spans="4:13" x14ac:dyDescent="0.2">
      <c r="D167" s="83"/>
      <c r="E167" s="83"/>
      <c r="F167" s="83"/>
      <c r="G167" s="83"/>
      <c r="H167" s="83"/>
      <c r="I167" s="83"/>
      <c r="J167" s="83"/>
      <c r="K167" s="83"/>
      <c r="L167" s="83"/>
      <c r="M167" s="83"/>
    </row>
    <row r="168" spans="4:13" x14ac:dyDescent="0.2">
      <c r="D168" s="83"/>
      <c r="E168" s="83"/>
      <c r="F168" s="83"/>
      <c r="G168" s="83"/>
      <c r="H168" s="83"/>
      <c r="I168" s="83"/>
      <c r="J168" s="83"/>
      <c r="K168" s="83"/>
      <c r="L168" s="83"/>
      <c r="M168" s="83"/>
    </row>
    <row r="169" spans="4:13" x14ac:dyDescent="0.2">
      <c r="D169" s="83"/>
      <c r="E169" s="83"/>
      <c r="F169" s="83"/>
      <c r="G169" s="83"/>
      <c r="H169" s="83"/>
      <c r="I169" s="83"/>
      <c r="J169" s="83"/>
      <c r="K169" s="83"/>
      <c r="L169" s="83"/>
      <c r="M169" s="83"/>
    </row>
    <row r="170" spans="4:13" x14ac:dyDescent="0.2">
      <c r="D170" s="83"/>
      <c r="E170" s="83"/>
      <c r="F170" s="83"/>
      <c r="G170" s="83"/>
      <c r="H170" s="83"/>
      <c r="I170" s="83"/>
      <c r="J170" s="83"/>
      <c r="K170" s="83"/>
      <c r="L170" s="83"/>
      <c r="M170" s="83"/>
    </row>
    <row r="171" spans="4:13" x14ac:dyDescent="0.2">
      <c r="D171" s="83"/>
      <c r="E171" s="83"/>
      <c r="F171" s="83"/>
      <c r="G171" s="83"/>
      <c r="H171" s="83"/>
      <c r="I171" s="83"/>
      <c r="J171" s="83"/>
      <c r="K171" s="83"/>
      <c r="L171" s="83"/>
      <c r="M171" s="83"/>
    </row>
    <row r="172" spans="4:13" x14ac:dyDescent="0.2">
      <c r="D172" s="83"/>
      <c r="E172" s="83"/>
      <c r="F172" s="83"/>
      <c r="G172" s="83"/>
      <c r="H172" s="83"/>
      <c r="I172" s="83"/>
      <c r="J172" s="83"/>
      <c r="K172" s="83"/>
      <c r="L172" s="83"/>
      <c r="M172" s="83"/>
    </row>
    <row r="173" spans="4:13" x14ac:dyDescent="0.2">
      <c r="D173" s="83"/>
      <c r="E173" s="83"/>
      <c r="F173" s="83"/>
      <c r="G173" s="83"/>
      <c r="H173" s="83"/>
      <c r="I173" s="83"/>
      <c r="J173" s="83"/>
      <c r="K173" s="83"/>
      <c r="L173" s="83"/>
      <c r="M173" s="83"/>
    </row>
    <row r="174" spans="4:13" x14ac:dyDescent="0.2">
      <c r="D174" s="83"/>
      <c r="E174" s="83"/>
      <c r="F174" s="83"/>
      <c r="G174" s="83"/>
      <c r="H174" s="83"/>
      <c r="I174" s="83"/>
      <c r="J174" s="83"/>
      <c r="K174" s="83"/>
      <c r="L174" s="83"/>
      <c r="M174" s="83"/>
    </row>
    <row r="175" spans="4:13" x14ac:dyDescent="0.2">
      <c r="D175" s="83"/>
      <c r="E175" s="83"/>
      <c r="F175" s="83"/>
      <c r="G175" s="83"/>
      <c r="H175" s="83"/>
      <c r="I175" s="83"/>
      <c r="J175" s="83"/>
      <c r="K175" s="83"/>
      <c r="L175" s="83"/>
      <c r="M175" s="83"/>
    </row>
    <row r="176" spans="4:13" x14ac:dyDescent="0.2">
      <c r="D176" s="83"/>
      <c r="E176" s="83"/>
      <c r="F176" s="83"/>
      <c r="G176" s="83"/>
      <c r="H176" s="83"/>
      <c r="I176" s="83"/>
      <c r="J176" s="83"/>
      <c r="K176" s="83"/>
      <c r="L176" s="83"/>
      <c r="M176" s="83"/>
    </row>
    <row r="177" spans="4:13" x14ac:dyDescent="0.2">
      <c r="D177" s="83"/>
      <c r="E177" s="83"/>
      <c r="F177" s="83"/>
      <c r="G177" s="83"/>
      <c r="H177" s="83"/>
      <c r="I177" s="83"/>
      <c r="J177" s="83"/>
      <c r="K177" s="83"/>
      <c r="L177" s="83"/>
      <c r="M177" s="83"/>
    </row>
    <row r="178" spans="4:13" x14ac:dyDescent="0.2">
      <c r="D178" s="83"/>
      <c r="E178" s="83"/>
      <c r="F178" s="83"/>
      <c r="G178" s="83"/>
      <c r="H178" s="83"/>
      <c r="I178" s="83"/>
      <c r="J178" s="83"/>
      <c r="K178" s="83"/>
      <c r="L178" s="83"/>
      <c r="M178" s="83"/>
    </row>
    <row r="179" spans="4:13" x14ac:dyDescent="0.2">
      <c r="D179" s="83"/>
      <c r="E179" s="83"/>
      <c r="F179" s="83"/>
      <c r="G179" s="83"/>
      <c r="H179" s="83"/>
      <c r="I179" s="83"/>
      <c r="J179" s="83"/>
      <c r="K179" s="83"/>
      <c r="L179" s="83"/>
      <c r="M179" s="83"/>
    </row>
    <row r="180" spans="4:13" x14ac:dyDescent="0.2">
      <c r="D180" s="83"/>
      <c r="E180" s="83"/>
      <c r="F180" s="83"/>
      <c r="G180" s="83"/>
      <c r="H180" s="83"/>
      <c r="I180" s="83"/>
      <c r="J180" s="83"/>
      <c r="K180" s="83"/>
      <c r="L180" s="83"/>
      <c r="M180" s="83"/>
    </row>
    <row r="181" spans="4:13" x14ac:dyDescent="0.2">
      <c r="D181" s="83"/>
      <c r="E181" s="83"/>
      <c r="F181" s="83"/>
      <c r="G181" s="83"/>
      <c r="H181" s="83"/>
      <c r="I181" s="83"/>
      <c r="J181" s="83"/>
      <c r="K181" s="83"/>
      <c r="L181" s="83"/>
      <c r="M181" s="83"/>
    </row>
    <row r="182" spans="4:13" x14ac:dyDescent="0.2">
      <c r="D182" s="83"/>
      <c r="E182" s="83"/>
      <c r="F182" s="83"/>
      <c r="G182" s="83"/>
      <c r="H182" s="83"/>
      <c r="I182" s="83"/>
      <c r="J182" s="83"/>
      <c r="K182" s="83"/>
      <c r="L182" s="83"/>
      <c r="M182" s="83"/>
    </row>
    <row r="183" spans="4:13" x14ac:dyDescent="0.2">
      <c r="D183" s="83"/>
      <c r="E183" s="83"/>
      <c r="F183" s="83"/>
      <c r="G183" s="83"/>
      <c r="H183" s="83"/>
      <c r="I183" s="83"/>
      <c r="J183" s="83"/>
      <c r="K183" s="83"/>
      <c r="L183" s="83"/>
      <c r="M183" s="83"/>
    </row>
    <row r="184" spans="4:13" x14ac:dyDescent="0.2">
      <c r="D184" s="83"/>
      <c r="E184" s="83"/>
      <c r="F184" s="83"/>
      <c r="G184" s="83"/>
      <c r="H184" s="83"/>
      <c r="I184" s="83"/>
      <c r="J184" s="83"/>
      <c r="K184" s="83"/>
      <c r="L184" s="83"/>
      <c r="M184" s="83"/>
    </row>
    <row r="185" spans="4:13" x14ac:dyDescent="0.2">
      <c r="D185" s="83"/>
      <c r="E185" s="83"/>
      <c r="F185" s="83"/>
      <c r="G185" s="83"/>
      <c r="H185" s="83"/>
      <c r="I185" s="83"/>
      <c r="J185" s="83"/>
      <c r="K185" s="83"/>
      <c r="L185" s="83"/>
      <c r="M185" s="83"/>
    </row>
    <row r="186" spans="4:13" x14ac:dyDescent="0.2">
      <c r="D186" s="83"/>
      <c r="E186" s="83"/>
      <c r="F186" s="83"/>
      <c r="G186" s="83"/>
      <c r="H186" s="83"/>
      <c r="I186" s="83"/>
      <c r="J186" s="83"/>
      <c r="K186" s="83"/>
      <c r="L186" s="83"/>
      <c r="M186" s="83"/>
    </row>
    <row r="187" spans="4:13" x14ac:dyDescent="0.2">
      <c r="D187" s="83"/>
      <c r="E187" s="83"/>
      <c r="F187" s="83"/>
      <c r="G187" s="83"/>
      <c r="H187" s="83"/>
      <c r="I187" s="83"/>
      <c r="J187" s="83"/>
      <c r="K187" s="83"/>
      <c r="L187" s="83"/>
      <c r="M187" s="83"/>
    </row>
    <row r="188" spans="4:13" x14ac:dyDescent="0.2">
      <c r="D188" s="83"/>
      <c r="E188" s="83"/>
      <c r="F188" s="83"/>
      <c r="G188" s="83"/>
      <c r="H188" s="83"/>
      <c r="I188" s="83"/>
      <c r="J188" s="83"/>
      <c r="K188" s="83"/>
      <c r="L188" s="83"/>
      <c r="M188" s="83"/>
    </row>
    <row r="189" spans="4:13" x14ac:dyDescent="0.2">
      <c r="D189" s="83"/>
      <c r="E189" s="83"/>
      <c r="F189" s="83"/>
      <c r="G189" s="83"/>
      <c r="H189" s="83"/>
      <c r="I189" s="83"/>
      <c r="J189" s="83"/>
      <c r="K189" s="83"/>
      <c r="L189" s="83"/>
      <c r="M189" s="83"/>
    </row>
    <row r="190" spans="4:13" x14ac:dyDescent="0.2">
      <c r="D190" s="83"/>
      <c r="E190" s="83"/>
      <c r="F190" s="83"/>
      <c r="G190" s="83"/>
      <c r="H190" s="83"/>
      <c r="I190" s="83"/>
      <c r="J190" s="83"/>
      <c r="K190" s="83"/>
      <c r="L190" s="83"/>
      <c r="M190" s="83"/>
    </row>
    <row r="191" spans="4:13" x14ac:dyDescent="0.2">
      <c r="D191" s="83"/>
      <c r="E191" s="83"/>
      <c r="F191" s="83"/>
      <c r="G191" s="83"/>
      <c r="H191" s="83"/>
      <c r="I191" s="83"/>
      <c r="J191" s="83"/>
      <c r="K191" s="83"/>
      <c r="L191" s="83"/>
      <c r="M191" s="83"/>
    </row>
    <row r="192" spans="4:13" x14ac:dyDescent="0.2">
      <c r="D192" s="83"/>
      <c r="E192" s="83"/>
      <c r="F192" s="83"/>
      <c r="G192" s="83"/>
      <c r="H192" s="83"/>
      <c r="I192" s="83"/>
      <c r="J192" s="83"/>
      <c r="K192" s="83"/>
      <c r="L192" s="83"/>
      <c r="M192" s="83"/>
    </row>
    <row r="193" spans="4:13" x14ac:dyDescent="0.2">
      <c r="D193" s="83"/>
      <c r="E193" s="83"/>
      <c r="F193" s="83"/>
      <c r="G193" s="83"/>
      <c r="H193" s="83"/>
      <c r="I193" s="83"/>
      <c r="J193" s="83"/>
      <c r="K193" s="83"/>
      <c r="L193" s="83"/>
      <c r="M193" s="83"/>
    </row>
    <row r="194" spans="4:13" x14ac:dyDescent="0.2">
      <c r="D194" s="83"/>
      <c r="E194" s="83"/>
      <c r="F194" s="83"/>
      <c r="G194" s="83"/>
      <c r="H194" s="83"/>
      <c r="I194" s="83"/>
      <c r="J194" s="83"/>
      <c r="K194" s="83"/>
      <c r="L194" s="83"/>
      <c r="M194" s="83"/>
    </row>
    <row r="195" spans="4:13" x14ac:dyDescent="0.2">
      <c r="D195" s="83"/>
      <c r="E195" s="83"/>
      <c r="F195" s="83"/>
      <c r="G195" s="83"/>
      <c r="H195" s="83"/>
      <c r="I195" s="83"/>
      <c r="J195" s="83"/>
      <c r="K195" s="83"/>
      <c r="L195" s="83"/>
      <c r="M195" s="83"/>
    </row>
    <row r="196" spans="4:13" x14ac:dyDescent="0.2">
      <c r="D196" s="83"/>
      <c r="E196" s="83"/>
      <c r="F196" s="83"/>
      <c r="G196" s="83"/>
      <c r="H196" s="83"/>
      <c r="I196" s="83"/>
      <c r="J196" s="83"/>
      <c r="K196" s="83"/>
      <c r="L196" s="83"/>
      <c r="M196" s="83"/>
    </row>
    <row r="197" spans="4:13" x14ac:dyDescent="0.2">
      <c r="D197" s="83"/>
      <c r="E197" s="83"/>
      <c r="F197" s="83"/>
      <c r="G197" s="83"/>
      <c r="H197" s="83"/>
      <c r="I197" s="83"/>
      <c r="J197" s="83"/>
      <c r="K197" s="83"/>
      <c r="L197" s="83"/>
      <c r="M197" s="83"/>
    </row>
    <row r="198" spans="4:13" x14ac:dyDescent="0.2">
      <c r="D198" s="83"/>
      <c r="E198" s="83"/>
      <c r="F198" s="83"/>
      <c r="G198" s="83"/>
      <c r="H198" s="83"/>
      <c r="I198" s="83"/>
      <c r="J198" s="83"/>
      <c r="K198" s="83"/>
      <c r="L198" s="83"/>
      <c r="M198" s="83"/>
    </row>
    <row r="199" spans="4:13" x14ac:dyDescent="0.2">
      <c r="D199" s="83"/>
      <c r="E199" s="83"/>
      <c r="F199" s="83"/>
      <c r="G199" s="83"/>
      <c r="H199" s="83"/>
      <c r="I199" s="83"/>
      <c r="J199" s="83"/>
      <c r="K199" s="83"/>
      <c r="L199" s="83"/>
      <c r="M199" s="83"/>
    </row>
    <row r="200" spans="4:13" x14ac:dyDescent="0.2">
      <c r="D200" s="83"/>
      <c r="E200" s="83"/>
      <c r="F200" s="83"/>
      <c r="G200" s="83"/>
      <c r="H200" s="83"/>
      <c r="I200" s="83"/>
      <c r="J200" s="83"/>
      <c r="K200" s="83"/>
      <c r="L200" s="83"/>
      <c r="M200" s="83"/>
    </row>
    <row r="201" spans="4:13" x14ac:dyDescent="0.2">
      <c r="D201" s="83"/>
      <c r="E201" s="83"/>
      <c r="F201" s="83"/>
      <c r="G201" s="83"/>
      <c r="H201" s="83"/>
      <c r="I201" s="83"/>
      <c r="J201" s="83"/>
      <c r="K201" s="83"/>
      <c r="L201" s="83"/>
      <c r="M201" s="83"/>
    </row>
    <row r="202" spans="4:13" x14ac:dyDescent="0.2">
      <c r="D202" s="83"/>
      <c r="E202" s="83"/>
      <c r="F202" s="83"/>
      <c r="G202" s="83"/>
      <c r="H202" s="83"/>
      <c r="I202" s="83"/>
      <c r="J202" s="83"/>
      <c r="K202" s="83"/>
      <c r="L202" s="83"/>
      <c r="M202" s="83"/>
    </row>
    <row r="203" spans="4:13" x14ac:dyDescent="0.2">
      <c r="D203" s="83"/>
      <c r="E203" s="83"/>
      <c r="F203" s="83"/>
      <c r="G203" s="83"/>
      <c r="H203" s="83"/>
      <c r="I203" s="83"/>
      <c r="J203" s="83"/>
      <c r="K203" s="83"/>
      <c r="L203" s="83"/>
      <c r="M203" s="83"/>
    </row>
    <row r="204" spans="4:13" x14ac:dyDescent="0.2">
      <c r="D204" s="83"/>
      <c r="E204" s="83"/>
      <c r="F204" s="83"/>
      <c r="G204" s="83"/>
      <c r="H204" s="83"/>
      <c r="I204" s="83"/>
      <c r="J204" s="83"/>
      <c r="K204" s="83"/>
      <c r="L204" s="83"/>
      <c r="M204" s="83"/>
    </row>
    <row r="205" spans="4:13" x14ac:dyDescent="0.2">
      <c r="D205" s="83"/>
      <c r="E205" s="83"/>
      <c r="F205" s="83"/>
      <c r="G205" s="83"/>
      <c r="H205" s="83"/>
      <c r="I205" s="83"/>
      <c r="J205" s="83"/>
      <c r="K205" s="83"/>
      <c r="L205" s="83"/>
      <c r="M205" s="83"/>
    </row>
    <row r="206" spans="4:13" x14ac:dyDescent="0.2">
      <c r="D206" s="83"/>
      <c r="E206" s="83"/>
      <c r="F206" s="83"/>
      <c r="G206" s="83"/>
      <c r="H206" s="83"/>
      <c r="I206" s="83"/>
      <c r="J206" s="83"/>
      <c r="K206" s="83"/>
      <c r="L206" s="83"/>
      <c r="M206" s="83"/>
    </row>
    <row r="207" spans="4:13" x14ac:dyDescent="0.2">
      <c r="D207" s="83"/>
      <c r="E207" s="83"/>
      <c r="F207" s="83"/>
      <c r="G207" s="83"/>
      <c r="H207" s="83"/>
      <c r="I207" s="83"/>
      <c r="J207" s="83"/>
      <c r="K207" s="83"/>
      <c r="L207" s="83"/>
      <c r="M207" s="83"/>
    </row>
    <row r="208" spans="4:13" x14ac:dyDescent="0.2">
      <c r="D208" s="83"/>
      <c r="E208" s="83"/>
      <c r="F208" s="83"/>
      <c r="G208" s="83"/>
      <c r="H208" s="83"/>
      <c r="I208" s="83"/>
      <c r="J208" s="83"/>
      <c r="K208" s="83"/>
      <c r="L208" s="83"/>
      <c r="M208" s="83"/>
    </row>
    <row r="209" spans="4:13" x14ac:dyDescent="0.2">
      <c r="D209" s="83"/>
      <c r="E209" s="83"/>
      <c r="F209" s="83"/>
      <c r="G209" s="83"/>
      <c r="H209" s="83"/>
      <c r="I209" s="83"/>
      <c r="J209" s="83"/>
      <c r="K209" s="83"/>
      <c r="L209" s="83"/>
      <c r="M209" s="83"/>
    </row>
    <row r="210" spans="4:13" x14ac:dyDescent="0.2">
      <c r="D210" s="83"/>
      <c r="E210" s="83"/>
      <c r="F210" s="83"/>
      <c r="G210" s="83"/>
      <c r="H210" s="83"/>
      <c r="I210" s="83"/>
      <c r="J210" s="83"/>
      <c r="K210" s="83"/>
      <c r="L210" s="83"/>
      <c r="M210" s="83"/>
    </row>
    <row r="211" spans="4:13" x14ac:dyDescent="0.2">
      <c r="D211" s="83"/>
      <c r="E211" s="83"/>
      <c r="F211" s="83"/>
      <c r="G211" s="83"/>
      <c r="H211" s="83"/>
      <c r="I211" s="83"/>
      <c r="J211" s="83"/>
      <c r="K211" s="83"/>
      <c r="L211" s="83"/>
      <c r="M211" s="83"/>
    </row>
    <row r="212" spans="4:13" x14ac:dyDescent="0.2">
      <c r="D212" s="83"/>
      <c r="E212" s="83"/>
      <c r="F212" s="83"/>
      <c r="G212" s="83"/>
      <c r="H212" s="83"/>
      <c r="I212" s="83"/>
      <c r="J212" s="83"/>
      <c r="K212" s="83"/>
      <c r="L212" s="83"/>
      <c r="M212" s="83"/>
    </row>
    <row r="213" spans="4:13" x14ac:dyDescent="0.2">
      <c r="D213" s="83"/>
      <c r="E213" s="83"/>
      <c r="F213" s="83"/>
      <c r="G213" s="83"/>
      <c r="H213" s="83"/>
      <c r="I213" s="83"/>
      <c r="J213" s="83"/>
      <c r="K213" s="83"/>
      <c r="L213" s="83"/>
      <c r="M213" s="83"/>
    </row>
    <row r="214" spans="4:13" x14ac:dyDescent="0.2">
      <c r="D214" s="83"/>
      <c r="E214" s="83"/>
      <c r="F214" s="83"/>
      <c r="G214" s="83"/>
      <c r="H214" s="83"/>
      <c r="I214" s="83"/>
      <c r="J214" s="83"/>
      <c r="K214" s="83"/>
      <c r="L214" s="83"/>
      <c r="M214" s="83"/>
    </row>
    <row r="215" spans="4:13" x14ac:dyDescent="0.2">
      <c r="D215" s="83"/>
      <c r="E215" s="83"/>
      <c r="F215" s="83"/>
      <c r="G215" s="83"/>
      <c r="H215" s="83"/>
      <c r="I215" s="83"/>
      <c r="J215" s="83"/>
      <c r="K215" s="83"/>
      <c r="L215" s="83"/>
      <c r="M215" s="83"/>
    </row>
    <row r="216" spans="4:13" x14ac:dyDescent="0.2">
      <c r="D216" s="83"/>
      <c r="E216" s="83"/>
      <c r="F216" s="83"/>
      <c r="G216" s="83"/>
      <c r="H216" s="83"/>
      <c r="I216" s="83"/>
      <c r="J216" s="83"/>
      <c r="K216" s="83"/>
      <c r="L216" s="83"/>
      <c r="M216" s="83"/>
    </row>
    <row r="217" spans="4:13" x14ac:dyDescent="0.2">
      <c r="D217" s="83"/>
      <c r="E217" s="83"/>
      <c r="F217" s="83"/>
      <c r="G217" s="83"/>
      <c r="H217" s="83"/>
      <c r="I217" s="83"/>
      <c r="J217" s="83"/>
      <c r="K217" s="83"/>
      <c r="L217" s="83"/>
      <c r="M217" s="83"/>
    </row>
    <row r="218" spans="4:13" x14ac:dyDescent="0.2">
      <c r="D218" s="83"/>
      <c r="E218" s="83"/>
      <c r="F218" s="83"/>
      <c r="G218" s="83"/>
      <c r="H218" s="83"/>
      <c r="I218" s="83"/>
      <c r="J218" s="83"/>
      <c r="K218" s="83"/>
      <c r="L218" s="83"/>
      <c r="M218" s="83"/>
    </row>
    <row r="219" spans="4:13" x14ac:dyDescent="0.2">
      <c r="D219" s="83"/>
      <c r="E219" s="83"/>
      <c r="F219" s="83"/>
      <c r="G219" s="83"/>
      <c r="H219" s="83"/>
      <c r="I219" s="83"/>
      <c r="J219" s="83"/>
      <c r="K219" s="83"/>
      <c r="L219" s="83"/>
      <c r="M219" s="83"/>
    </row>
    <row r="220" spans="4:13" x14ac:dyDescent="0.2">
      <c r="D220" s="83"/>
      <c r="E220" s="83"/>
      <c r="F220" s="83"/>
      <c r="G220" s="83"/>
      <c r="H220" s="83"/>
      <c r="I220" s="83"/>
      <c r="J220" s="83"/>
      <c r="K220" s="83"/>
      <c r="L220" s="83"/>
      <c r="M220" s="83"/>
    </row>
    <row r="221" spans="4:13" x14ac:dyDescent="0.2">
      <c r="D221" s="83"/>
      <c r="E221" s="83"/>
      <c r="F221" s="83"/>
      <c r="G221" s="83"/>
      <c r="H221" s="83"/>
      <c r="I221" s="83"/>
      <c r="J221" s="83"/>
      <c r="K221" s="83"/>
      <c r="L221" s="83"/>
      <c r="M221" s="83"/>
    </row>
    <row r="222" spans="4:13" x14ac:dyDescent="0.2">
      <c r="D222" s="83"/>
      <c r="E222" s="83"/>
      <c r="F222" s="83"/>
      <c r="G222" s="83"/>
      <c r="H222" s="83"/>
      <c r="I222" s="83"/>
      <c r="J222" s="83"/>
      <c r="K222" s="83"/>
      <c r="L222" s="83"/>
      <c r="M222" s="83"/>
    </row>
    <row r="223" spans="4:13" x14ac:dyDescent="0.2">
      <c r="D223" s="83"/>
      <c r="E223" s="83"/>
      <c r="F223" s="83"/>
      <c r="G223" s="83"/>
      <c r="H223" s="83"/>
      <c r="I223" s="83"/>
      <c r="J223" s="83"/>
      <c r="K223" s="83"/>
      <c r="L223" s="83"/>
      <c r="M223" s="83"/>
    </row>
    <row r="224" spans="4:13" x14ac:dyDescent="0.2">
      <c r="D224" s="83"/>
      <c r="E224" s="83"/>
      <c r="F224" s="83"/>
      <c r="G224" s="83"/>
      <c r="H224" s="83"/>
      <c r="I224" s="83"/>
      <c r="J224" s="83"/>
      <c r="K224" s="83"/>
      <c r="L224" s="83"/>
      <c r="M224" s="83"/>
    </row>
    <row r="225" spans="4:13" x14ac:dyDescent="0.2">
      <c r="D225" s="83"/>
      <c r="E225" s="83"/>
      <c r="F225" s="83"/>
      <c r="G225" s="83"/>
      <c r="H225" s="83"/>
      <c r="I225" s="83"/>
      <c r="J225" s="83"/>
      <c r="K225" s="83"/>
      <c r="L225" s="83"/>
      <c r="M225" s="83"/>
    </row>
    <row r="226" spans="4:13" x14ac:dyDescent="0.2">
      <c r="D226" s="83"/>
      <c r="E226" s="83"/>
      <c r="F226" s="83"/>
      <c r="G226" s="83"/>
      <c r="H226" s="83"/>
      <c r="I226" s="83"/>
      <c r="J226" s="83"/>
      <c r="K226" s="83"/>
      <c r="L226" s="83"/>
      <c r="M226" s="83"/>
    </row>
    <row r="227" spans="4:13" x14ac:dyDescent="0.2">
      <c r="D227" s="83"/>
      <c r="E227" s="83"/>
      <c r="F227" s="83"/>
      <c r="G227" s="83"/>
      <c r="H227" s="83"/>
      <c r="I227" s="83"/>
      <c r="J227" s="83"/>
      <c r="K227" s="83"/>
      <c r="L227" s="83"/>
      <c r="M227" s="83"/>
    </row>
    <row r="228" spans="4:13" x14ac:dyDescent="0.2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4:13" x14ac:dyDescent="0.2">
      <c r="D229" s="83"/>
      <c r="E229" s="83"/>
      <c r="F229" s="83"/>
      <c r="G229" s="83"/>
      <c r="H229" s="83"/>
      <c r="I229" s="83"/>
      <c r="J229" s="83"/>
      <c r="K229" s="83"/>
      <c r="L229" s="83"/>
      <c r="M229" s="83"/>
    </row>
    <row r="230" spans="4:13" x14ac:dyDescent="0.2">
      <c r="D230" s="83"/>
      <c r="E230" s="83"/>
      <c r="F230" s="83"/>
      <c r="G230" s="83"/>
      <c r="H230" s="83"/>
      <c r="I230" s="83"/>
      <c r="J230" s="83"/>
      <c r="K230" s="83"/>
      <c r="L230" s="83"/>
      <c r="M230" s="83"/>
    </row>
    <row r="231" spans="4:13" x14ac:dyDescent="0.2">
      <c r="D231" s="83"/>
      <c r="E231" s="83"/>
      <c r="F231" s="83"/>
      <c r="G231" s="83"/>
      <c r="H231" s="83"/>
      <c r="I231" s="83"/>
      <c r="J231" s="83"/>
      <c r="K231" s="83"/>
      <c r="L231" s="83"/>
      <c r="M231" s="83"/>
    </row>
    <row r="232" spans="4:13" x14ac:dyDescent="0.2">
      <c r="D232" s="83"/>
      <c r="E232" s="83"/>
      <c r="F232" s="83"/>
      <c r="G232" s="83"/>
      <c r="H232" s="83"/>
      <c r="I232" s="83"/>
      <c r="J232" s="83"/>
      <c r="K232" s="83"/>
      <c r="L232" s="83"/>
      <c r="M232" s="83"/>
    </row>
    <row r="233" spans="4:13" x14ac:dyDescent="0.2">
      <c r="D233" s="83"/>
      <c r="E233" s="83"/>
      <c r="F233" s="83"/>
      <c r="G233" s="83"/>
      <c r="H233" s="83"/>
      <c r="I233" s="83"/>
      <c r="J233" s="83"/>
      <c r="K233" s="83"/>
      <c r="L233" s="83"/>
      <c r="M233" s="83"/>
    </row>
    <row r="234" spans="4:13" x14ac:dyDescent="0.2">
      <c r="D234" s="83"/>
      <c r="E234" s="83"/>
      <c r="F234" s="83"/>
      <c r="G234" s="83"/>
      <c r="H234" s="83"/>
      <c r="I234" s="83"/>
      <c r="J234" s="83"/>
      <c r="K234" s="83"/>
      <c r="L234" s="83"/>
      <c r="M234" s="83"/>
    </row>
  </sheetData>
  <mergeCells count="3">
    <mergeCell ref="E1:F1"/>
    <mergeCell ref="B4:C4"/>
    <mergeCell ref="B67:C67"/>
  </mergeCells>
  <pageMargins left="0.70866141732283472" right="0.70866141732283472" top="0.74803149606299213" bottom="0.74803149606299213" header="0.31496062992125984" footer="0.31496062992125984"/>
  <pageSetup scale="65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1"/>
  <sheetViews>
    <sheetView showGridLines="0" tabSelected="1" zoomScale="70" zoomScaleNormal="70" workbookViewId="0">
      <selection activeCell="D69" sqref="D69:M69"/>
    </sheetView>
  </sheetViews>
  <sheetFormatPr baseColWidth="10" defaultColWidth="9.140625" defaultRowHeight="12.75" x14ac:dyDescent="0.2"/>
  <cols>
    <col min="1" max="1" width="2.85546875"/>
    <col min="2" max="2" width="54"/>
    <col min="3" max="5" width="7.28515625"/>
    <col min="6" max="6" width="7.28515625" style="99"/>
    <col min="7" max="13" width="7.28515625"/>
  </cols>
  <sheetData>
    <row r="1" spans="1:37" ht="15.75" customHeight="1" x14ac:dyDescent="0.25">
      <c r="A1" s="1" t="s">
        <v>90</v>
      </c>
      <c r="B1" s="56"/>
      <c r="C1" s="57"/>
      <c r="D1" s="30"/>
      <c r="E1" s="113"/>
      <c r="F1" s="113"/>
      <c r="G1" s="85"/>
      <c r="H1" s="87"/>
      <c r="I1" s="87"/>
      <c r="J1" s="30"/>
      <c r="K1" s="30"/>
      <c r="L1" s="30"/>
      <c r="M1" s="30"/>
    </row>
    <row r="2" spans="1:37" ht="18" customHeight="1" x14ac:dyDescent="0.2">
      <c r="A2" s="5" t="s">
        <v>91</v>
      </c>
      <c r="B2" s="58"/>
      <c r="C2" s="2"/>
      <c r="D2" s="2"/>
      <c r="E2" s="2"/>
      <c r="F2" s="86"/>
      <c r="G2" s="2"/>
      <c r="H2" s="2"/>
      <c r="I2" s="2"/>
      <c r="J2" s="2"/>
      <c r="K2" s="2"/>
      <c r="L2" s="2"/>
      <c r="M2" s="2"/>
    </row>
    <row r="3" spans="1:37" ht="15" customHeight="1" x14ac:dyDescent="0.25">
      <c r="A3" s="24"/>
      <c r="B3" s="24"/>
      <c r="C3" s="24"/>
      <c r="D3" s="24"/>
      <c r="E3" s="24"/>
      <c r="F3" s="102"/>
      <c r="G3" s="24"/>
      <c r="H3" s="24"/>
      <c r="I3" s="24"/>
      <c r="J3" s="24"/>
      <c r="K3" s="24"/>
      <c r="L3" s="24"/>
      <c r="M3" s="24"/>
    </row>
    <row r="4" spans="1:37" ht="15.75" customHeight="1" thickBot="1" x14ac:dyDescent="0.25">
      <c r="A4" s="13"/>
      <c r="B4" s="112" t="s">
        <v>92</v>
      </c>
      <c r="C4" s="112" t="s">
        <v>1</v>
      </c>
      <c r="D4" s="8" t="s">
        <v>93</v>
      </c>
      <c r="E4" s="8" t="s">
        <v>94</v>
      </c>
      <c r="F4" s="103" t="s">
        <v>95</v>
      </c>
      <c r="G4" s="8" t="s">
        <v>96</v>
      </c>
      <c r="H4" s="8">
        <v>2020</v>
      </c>
      <c r="I4" s="8" t="s">
        <v>97</v>
      </c>
      <c r="J4" s="8" t="s">
        <v>98</v>
      </c>
      <c r="K4" s="8" t="s">
        <v>99</v>
      </c>
      <c r="L4" s="8" t="s">
        <v>100</v>
      </c>
      <c r="M4" s="8" t="s">
        <v>101</v>
      </c>
    </row>
    <row r="5" spans="1:37" ht="26.25" customHeight="1" x14ac:dyDescent="0.2">
      <c r="A5" s="117" t="s">
        <v>102</v>
      </c>
      <c r="B5" s="118" t="s">
        <v>1</v>
      </c>
      <c r="C5" s="59"/>
      <c r="D5" s="39"/>
      <c r="E5" s="39"/>
      <c r="F5" s="11"/>
      <c r="G5" s="39"/>
      <c r="H5" s="39"/>
      <c r="I5" s="39"/>
      <c r="J5" s="39"/>
      <c r="K5" s="39"/>
      <c r="L5" s="60"/>
      <c r="M5" s="60"/>
    </row>
    <row r="6" spans="1:37" ht="15" customHeight="1" x14ac:dyDescent="0.2">
      <c r="A6" s="13"/>
      <c r="B6" s="61" t="s">
        <v>103</v>
      </c>
      <c r="C6" s="62"/>
      <c r="D6" s="98">
        <v>1448</v>
      </c>
      <c r="E6" s="98">
        <v>1689</v>
      </c>
      <c r="F6" s="98">
        <v>1879</v>
      </c>
      <c r="G6" s="98">
        <v>1906</v>
      </c>
      <c r="H6" s="98">
        <f>SUM(D6:G6)</f>
        <v>6922</v>
      </c>
      <c r="I6" s="98">
        <f>I21+I39+I54</f>
        <v>2333</v>
      </c>
      <c r="J6" s="98">
        <f>J21+J39+J54</f>
        <v>2166</v>
      </c>
      <c r="K6" s="98">
        <f>K21+K39+K54</f>
        <v>2172</v>
      </c>
      <c r="L6" s="98">
        <f>L21+L39+L54</f>
        <v>2147</v>
      </c>
      <c r="M6" s="98">
        <f>SUM(I6:L6)</f>
        <v>8818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</row>
    <row r="7" spans="1:37" ht="15" customHeight="1" x14ac:dyDescent="0.2">
      <c r="A7" s="13"/>
      <c r="B7" s="63" t="s">
        <v>104</v>
      </c>
      <c r="C7" s="64"/>
      <c r="D7" s="82">
        <v>-1814</v>
      </c>
      <c r="E7" s="82">
        <v>-1424</v>
      </c>
      <c r="F7" s="82">
        <v>-1331</v>
      </c>
      <c r="G7" s="82">
        <v>-1514</v>
      </c>
      <c r="H7" s="82">
        <f t="shared" ref="H7:H17" si="0">SUM(D7:G7)</f>
        <v>-6083</v>
      </c>
      <c r="I7" s="82">
        <f>I25+I40+I55</f>
        <v>-1893</v>
      </c>
      <c r="J7" s="82">
        <f>J25+J40+J55</f>
        <v>-1498</v>
      </c>
      <c r="K7" s="82">
        <f>K25+K40+K55</f>
        <v>-1457</v>
      </c>
      <c r="L7" s="82">
        <f>L25+L40+L55</f>
        <v>-1402</v>
      </c>
      <c r="M7" s="82">
        <f>SUM(I7:L7)</f>
        <v>-6250</v>
      </c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</row>
    <row r="8" spans="1:37" ht="15" customHeight="1" x14ac:dyDescent="0.2">
      <c r="A8" s="13"/>
      <c r="B8" s="63" t="s">
        <v>105</v>
      </c>
      <c r="C8" s="109"/>
      <c r="D8" s="109">
        <f t="shared" ref="D8:M8" si="1">D6+D7</f>
        <v>-366</v>
      </c>
      <c r="E8" s="109">
        <f t="shared" si="1"/>
        <v>265</v>
      </c>
      <c r="F8" s="109">
        <f t="shared" si="1"/>
        <v>548</v>
      </c>
      <c r="G8" s="109">
        <f t="shared" si="1"/>
        <v>392</v>
      </c>
      <c r="H8" s="109">
        <f t="shared" si="1"/>
        <v>839</v>
      </c>
      <c r="I8" s="82">
        <f t="shared" si="1"/>
        <v>440</v>
      </c>
      <c r="J8" s="82">
        <f t="shared" si="1"/>
        <v>668</v>
      </c>
      <c r="K8" s="82">
        <f t="shared" si="1"/>
        <v>715</v>
      </c>
      <c r="L8" s="82">
        <f t="shared" si="1"/>
        <v>745</v>
      </c>
      <c r="M8" s="82">
        <f t="shared" si="1"/>
        <v>2568</v>
      </c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</row>
    <row r="9" spans="1:37" ht="15" customHeight="1" x14ac:dyDescent="0.2">
      <c r="A9" s="13"/>
      <c r="B9" s="63" t="s">
        <v>106</v>
      </c>
      <c r="C9" s="21"/>
      <c r="D9" s="82">
        <v>-333</v>
      </c>
      <c r="E9" s="82">
        <v>-411</v>
      </c>
      <c r="F9" s="82">
        <v>-55</v>
      </c>
      <c r="G9" s="82">
        <v>-86</v>
      </c>
      <c r="H9" s="82">
        <f t="shared" si="0"/>
        <v>-885</v>
      </c>
      <c r="I9" s="82">
        <v>-3</v>
      </c>
      <c r="J9" s="82">
        <v>-15</v>
      </c>
      <c r="K9" s="82">
        <v>-44</v>
      </c>
      <c r="L9" s="82">
        <v>-3</v>
      </c>
      <c r="M9" s="82">
        <f>SUM(I9:L9)</f>
        <v>-65</v>
      </c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</row>
    <row r="10" spans="1:37" ht="15" customHeight="1" x14ac:dyDescent="0.2">
      <c r="A10" s="13"/>
      <c r="B10" s="63" t="s">
        <v>107</v>
      </c>
      <c r="C10" s="21"/>
      <c r="D10" s="82">
        <f>D8+D9</f>
        <v>-699</v>
      </c>
      <c r="E10" s="82">
        <f>E8+E9</f>
        <v>-146</v>
      </c>
      <c r="F10" s="82">
        <f>F8+F9</f>
        <v>493</v>
      </c>
      <c r="G10" s="82">
        <f>G8+G9</f>
        <v>306</v>
      </c>
      <c r="H10" s="82">
        <f t="shared" si="0"/>
        <v>-46</v>
      </c>
      <c r="I10" s="82">
        <f>I8+I9</f>
        <v>437</v>
      </c>
      <c r="J10" s="82">
        <f>J8+J9</f>
        <v>653</v>
      </c>
      <c r="K10" s="82">
        <f>K8+K9</f>
        <v>671</v>
      </c>
      <c r="L10" s="82">
        <f>L8+L9</f>
        <v>742</v>
      </c>
      <c r="M10" s="82">
        <f>M8+M9</f>
        <v>2503</v>
      </c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</row>
    <row r="11" spans="1:37" ht="26.25" customHeight="1" x14ac:dyDescent="0.2">
      <c r="A11" s="13"/>
      <c r="B11" s="63" t="s">
        <v>108</v>
      </c>
      <c r="C11" s="21"/>
      <c r="D11" s="82">
        <v>2</v>
      </c>
      <c r="E11" s="82">
        <v>1</v>
      </c>
      <c r="F11" s="82">
        <v>0</v>
      </c>
      <c r="G11" s="82">
        <v>1</v>
      </c>
      <c r="H11" s="82">
        <f t="shared" si="0"/>
        <v>4</v>
      </c>
      <c r="I11" s="82">
        <v>1</v>
      </c>
      <c r="J11" s="82">
        <v>1</v>
      </c>
      <c r="K11" s="82">
        <v>1</v>
      </c>
      <c r="L11" s="82">
        <v>1</v>
      </c>
      <c r="M11" s="82">
        <f t="shared" ref="M11:M13" si="2">SUM(I11:L11)</f>
        <v>4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</row>
    <row r="12" spans="1:37" ht="15" customHeight="1" x14ac:dyDescent="0.2">
      <c r="A12" s="13"/>
      <c r="B12" s="63" t="s">
        <v>109</v>
      </c>
      <c r="C12" s="21"/>
      <c r="D12" s="82">
        <v>14</v>
      </c>
      <c r="E12" s="82">
        <v>0</v>
      </c>
      <c r="F12" s="82">
        <v>0</v>
      </c>
      <c r="G12" s="82">
        <v>-7</v>
      </c>
      <c r="H12" s="82">
        <f t="shared" si="0"/>
        <v>7</v>
      </c>
      <c r="I12" s="82">
        <v>0</v>
      </c>
      <c r="J12" s="82">
        <v>0</v>
      </c>
      <c r="K12" s="82">
        <v>0</v>
      </c>
      <c r="L12" s="82">
        <v>-9</v>
      </c>
      <c r="M12" s="82">
        <f t="shared" si="2"/>
        <v>-9</v>
      </c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</row>
    <row r="13" spans="1:37" ht="15" customHeight="1" x14ac:dyDescent="0.2">
      <c r="A13" s="13"/>
      <c r="B13" s="63" t="s">
        <v>110</v>
      </c>
      <c r="C13" s="21"/>
      <c r="D13" s="82">
        <v>0</v>
      </c>
      <c r="E13" s="82">
        <v>0</v>
      </c>
      <c r="F13" s="82">
        <v>0</v>
      </c>
      <c r="G13" s="82">
        <v>0</v>
      </c>
      <c r="H13" s="82">
        <f t="shared" si="0"/>
        <v>0</v>
      </c>
      <c r="I13" s="82">
        <v>0</v>
      </c>
      <c r="J13" s="82">
        <v>0</v>
      </c>
      <c r="K13" s="82">
        <v>0</v>
      </c>
      <c r="L13" s="82">
        <v>0</v>
      </c>
      <c r="M13" s="82">
        <f t="shared" si="2"/>
        <v>0</v>
      </c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</row>
    <row r="14" spans="1:37" ht="15" customHeight="1" x14ac:dyDescent="0.2">
      <c r="A14" s="13"/>
      <c r="B14" s="63" t="s">
        <v>111</v>
      </c>
      <c r="C14" s="21"/>
      <c r="D14" s="82">
        <v>145</v>
      </c>
      <c r="E14" s="82">
        <v>58</v>
      </c>
      <c r="F14" s="82">
        <v>-110</v>
      </c>
      <c r="G14" s="82">
        <v>11</v>
      </c>
      <c r="H14" s="82">
        <f t="shared" si="0"/>
        <v>104</v>
      </c>
      <c r="I14" s="82">
        <v>-83</v>
      </c>
      <c r="J14" s="82">
        <v>-142</v>
      </c>
      <c r="K14" s="82">
        <v>-120</v>
      </c>
      <c r="L14" s="82">
        <v>-107</v>
      </c>
      <c r="M14" s="82">
        <v>-452</v>
      </c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</row>
    <row r="15" spans="1:37" ht="15" customHeight="1" x14ac:dyDescent="0.2">
      <c r="A15" s="13"/>
      <c r="B15" s="63" t="s">
        <v>112</v>
      </c>
      <c r="C15" s="21"/>
      <c r="D15" s="82">
        <f>SUM(D10:D14)</f>
        <v>-538</v>
      </c>
      <c r="E15" s="82">
        <f>SUM(E10:E14)</f>
        <v>-87</v>
      </c>
      <c r="F15" s="82">
        <f>SUM(F10:F14)</f>
        <v>383</v>
      </c>
      <c r="G15" s="82">
        <f>SUM(G10:G14)</f>
        <v>311</v>
      </c>
      <c r="H15" s="82">
        <f t="shared" si="0"/>
        <v>69</v>
      </c>
      <c r="I15" s="82">
        <f>SUM(I10:I14)</f>
        <v>355</v>
      </c>
      <c r="J15" s="82">
        <f>SUM(J10:J14)</f>
        <v>512</v>
      </c>
      <c r="K15" s="82">
        <f>SUM(K10:K14)</f>
        <v>552</v>
      </c>
      <c r="L15" s="82">
        <f>SUM(L10:L14)</f>
        <v>627</v>
      </c>
      <c r="M15" s="82">
        <f>SUM(M10:M14)</f>
        <v>2046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</row>
    <row r="16" spans="1:37" ht="15" customHeight="1" x14ac:dyDescent="0.2">
      <c r="A16" s="13"/>
      <c r="B16" s="65" t="s">
        <v>113</v>
      </c>
      <c r="C16" s="21"/>
      <c r="D16" s="82">
        <v>4</v>
      </c>
      <c r="E16" s="82">
        <v>10</v>
      </c>
      <c r="F16" s="82">
        <v>4</v>
      </c>
      <c r="G16" s="82">
        <v>5</v>
      </c>
      <c r="H16" s="82">
        <f t="shared" si="0"/>
        <v>23</v>
      </c>
      <c r="I16" s="82">
        <v>8</v>
      </c>
      <c r="J16" s="82">
        <v>6</v>
      </c>
      <c r="K16" s="82">
        <v>8</v>
      </c>
      <c r="L16" s="82">
        <v>6</v>
      </c>
      <c r="M16" s="82">
        <v>28</v>
      </c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</row>
    <row r="17" spans="1:37" ht="15" customHeight="1" x14ac:dyDescent="0.2">
      <c r="A17" s="13"/>
      <c r="B17" s="61" t="s">
        <v>114</v>
      </c>
      <c r="C17" s="21"/>
      <c r="D17" s="98">
        <f>D15-D16</f>
        <v>-542</v>
      </c>
      <c r="E17" s="98">
        <f>E15-E16</f>
        <v>-97</v>
      </c>
      <c r="F17" s="98">
        <f>F15-F16</f>
        <v>379</v>
      </c>
      <c r="G17" s="98">
        <f>G15-G16</f>
        <v>306</v>
      </c>
      <c r="H17" s="98">
        <f t="shared" si="0"/>
        <v>46</v>
      </c>
      <c r="I17" s="98">
        <f>I15-I16</f>
        <v>347</v>
      </c>
      <c r="J17" s="98">
        <f>J15-J16</f>
        <v>506</v>
      </c>
      <c r="K17" s="98">
        <f>K15-K16</f>
        <v>544</v>
      </c>
      <c r="L17" s="98">
        <f>L15-L16</f>
        <v>621</v>
      </c>
      <c r="M17" s="98">
        <f>M15-M16</f>
        <v>2018</v>
      </c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</row>
    <row r="18" spans="1:37" ht="15" customHeight="1" x14ac:dyDescent="0.2">
      <c r="A18" s="13"/>
      <c r="B18" s="63" t="s">
        <v>115</v>
      </c>
      <c r="C18" s="21"/>
      <c r="D18" s="82">
        <v>12807</v>
      </c>
      <c r="E18" s="82">
        <v>13655</v>
      </c>
      <c r="F18" s="82">
        <v>14069</v>
      </c>
      <c r="G18" s="82">
        <v>13415</v>
      </c>
      <c r="H18" s="82">
        <v>13488</v>
      </c>
      <c r="I18" s="82">
        <v>13404</v>
      </c>
      <c r="J18" s="82">
        <v>13581</v>
      </c>
      <c r="K18" s="82">
        <v>14485.650000000001</v>
      </c>
      <c r="L18" s="82">
        <v>14745</v>
      </c>
      <c r="M18" s="82">
        <v>14055</v>
      </c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</row>
    <row r="19" spans="1:37" ht="15" customHeight="1" x14ac:dyDescent="0.2">
      <c r="A19" s="13"/>
      <c r="B19" s="63"/>
      <c r="C19" s="21"/>
      <c r="D19" s="82"/>
      <c r="E19" s="48"/>
      <c r="F19" s="82"/>
      <c r="G19" s="82"/>
      <c r="H19" s="82"/>
      <c r="I19" s="82"/>
      <c r="J19" s="82"/>
      <c r="K19" s="82"/>
      <c r="L19" s="82"/>
      <c r="M19" s="82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</row>
    <row r="20" spans="1:37" ht="25.5" customHeight="1" x14ac:dyDescent="0.2">
      <c r="A20" s="117" t="s">
        <v>116</v>
      </c>
      <c r="B20" s="117" t="s">
        <v>1</v>
      </c>
      <c r="C20" s="21"/>
      <c r="D20" s="48"/>
      <c r="E20" s="48"/>
      <c r="F20" s="82"/>
      <c r="G20" s="82"/>
      <c r="H20" s="82"/>
      <c r="I20" s="82"/>
      <c r="J20" s="82"/>
      <c r="K20" s="82"/>
      <c r="L20" s="82"/>
      <c r="M20" s="82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</row>
    <row r="21" spans="1:37" ht="15" customHeight="1" x14ac:dyDescent="0.2">
      <c r="A21" s="6"/>
      <c r="B21" s="61" t="s">
        <v>103</v>
      </c>
      <c r="C21" s="6"/>
      <c r="D21" s="45">
        <f>D22+D23+D24</f>
        <v>737</v>
      </c>
      <c r="E21" s="98">
        <f t="shared" ref="E21:G21" si="3">E22+E23+E24</f>
        <v>995</v>
      </c>
      <c r="F21" s="98">
        <f t="shared" si="3"/>
        <v>1239</v>
      </c>
      <c r="G21" s="98">
        <f t="shared" si="3"/>
        <v>1161</v>
      </c>
      <c r="H21" s="98">
        <f t="shared" ref="H21:H35" si="4">SUM(D21:G21)</f>
        <v>4132</v>
      </c>
      <c r="I21" s="98">
        <f>I22+I23+I24</f>
        <v>1650</v>
      </c>
      <c r="J21" s="98">
        <f t="shared" ref="J21:L21" si="5">J22+J23+J24</f>
        <v>1390</v>
      </c>
      <c r="K21" s="98">
        <f t="shared" si="5"/>
        <v>1354</v>
      </c>
      <c r="L21" s="98">
        <f t="shared" si="5"/>
        <v>1256</v>
      </c>
      <c r="M21" s="98">
        <f t="shared" ref="M21:M35" si="6">SUM(I21:L21)</f>
        <v>5650</v>
      </c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</row>
    <row r="22" spans="1:37" ht="15" customHeight="1" x14ac:dyDescent="0.2">
      <c r="A22" s="13"/>
      <c r="B22" s="67" t="s">
        <v>117</v>
      </c>
      <c r="C22" s="21"/>
      <c r="D22" s="66">
        <v>49</v>
      </c>
      <c r="E22" s="100">
        <v>156</v>
      </c>
      <c r="F22" s="100">
        <v>509</v>
      </c>
      <c r="G22" s="100">
        <v>572</v>
      </c>
      <c r="H22" s="100">
        <f t="shared" si="4"/>
        <v>1286</v>
      </c>
      <c r="I22" s="100">
        <v>845</v>
      </c>
      <c r="J22" s="100">
        <v>775</v>
      </c>
      <c r="K22" s="100">
        <v>798</v>
      </c>
      <c r="L22" s="100">
        <v>729</v>
      </c>
      <c r="M22" s="100">
        <f t="shared" si="6"/>
        <v>3147</v>
      </c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</row>
    <row r="23" spans="1:37" ht="15" customHeight="1" x14ac:dyDescent="0.2">
      <c r="A23" s="13"/>
      <c r="B23" s="67" t="s">
        <v>118</v>
      </c>
      <c r="C23" s="21"/>
      <c r="D23" s="66">
        <v>538</v>
      </c>
      <c r="E23" s="100">
        <v>690</v>
      </c>
      <c r="F23" s="100">
        <v>585</v>
      </c>
      <c r="G23" s="100">
        <v>436</v>
      </c>
      <c r="H23" s="100">
        <f t="shared" si="4"/>
        <v>2249</v>
      </c>
      <c r="I23" s="100">
        <v>630</v>
      </c>
      <c r="J23" s="100">
        <v>455</v>
      </c>
      <c r="K23" s="100">
        <v>401</v>
      </c>
      <c r="L23" s="100">
        <v>370</v>
      </c>
      <c r="M23" s="100">
        <f t="shared" si="6"/>
        <v>1856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</row>
    <row r="24" spans="1:37" ht="15" customHeight="1" x14ac:dyDescent="0.2">
      <c r="A24" s="13"/>
      <c r="B24" s="67" t="s">
        <v>119</v>
      </c>
      <c r="C24" s="35"/>
      <c r="D24" s="66">
        <v>150</v>
      </c>
      <c r="E24" s="100">
        <v>149</v>
      </c>
      <c r="F24" s="100">
        <v>145</v>
      </c>
      <c r="G24" s="100">
        <v>153</v>
      </c>
      <c r="H24" s="100">
        <f t="shared" si="4"/>
        <v>597</v>
      </c>
      <c r="I24" s="100">
        <v>175</v>
      </c>
      <c r="J24" s="100">
        <v>160</v>
      </c>
      <c r="K24" s="100">
        <v>155</v>
      </c>
      <c r="L24" s="100">
        <v>157</v>
      </c>
      <c r="M24" s="100">
        <f t="shared" si="6"/>
        <v>647</v>
      </c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</row>
    <row r="25" spans="1:37" ht="15" customHeight="1" x14ac:dyDescent="0.2">
      <c r="A25" s="13"/>
      <c r="B25" s="63" t="s">
        <v>104</v>
      </c>
      <c r="C25" s="35"/>
      <c r="D25" s="48">
        <v>-1303</v>
      </c>
      <c r="E25" s="82">
        <v>-997</v>
      </c>
      <c r="F25" s="82">
        <v>-932</v>
      </c>
      <c r="G25" s="82">
        <v>-1101</v>
      </c>
      <c r="H25" s="82">
        <f t="shared" si="4"/>
        <v>-4333</v>
      </c>
      <c r="I25" s="82">
        <v>-1363</v>
      </c>
      <c r="J25" s="82">
        <v>-1032</v>
      </c>
      <c r="K25" s="82">
        <v>-942</v>
      </c>
      <c r="L25" s="82">
        <v>-964</v>
      </c>
      <c r="M25" s="82">
        <f t="shared" si="6"/>
        <v>-4301</v>
      </c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</row>
    <row r="26" spans="1:37" ht="15" customHeight="1" x14ac:dyDescent="0.2">
      <c r="A26" s="13"/>
      <c r="B26" s="63" t="s">
        <v>105</v>
      </c>
      <c r="C26" s="35"/>
      <c r="D26" s="48">
        <f>D25+D21</f>
        <v>-566</v>
      </c>
      <c r="E26" s="82">
        <f>+E25+E21</f>
        <v>-2</v>
      </c>
      <c r="F26" s="82">
        <f t="shared" ref="F26:L26" si="7">+F25+F21</f>
        <v>307</v>
      </c>
      <c r="G26" s="82">
        <f t="shared" si="7"/>
        <v>60</v>
      </c>
      <c r="H26" s="82">
        <f t="shared" si="4"/>
        <v>-201</v>
      </c>
      <c r="I26" s="82">
        <f t="shared" si="7"/>
        <v>287</v>
      </c>
      <c r="J26" s="82">
        <f t="shared" si="7"/>
        <v>358</v>
      </c>
      <c r="K26" s="82">
        <f t="shared" si="7"/>
        <v>412</v>
      </c>
      <c r="L26" s="82">
        <f t="shared" si="7"/>
        <v>292</v>
      </c>
      <c r="M26" s="82">
        <f t="shared" si="6"/>
        <v>1349</v>
      </c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</row>
    <row r="27" spans="1:37" ht="15" customHeight="1" x14ac:dyDescent="0.2">
      <c r="A27" s="13"/>
      <c r="B27" s="63" t="s">
        <v>106</v>
      </c>
      <c r="C27" s="35"/>
      <c r="D27" s="48">
        <v>-1</v>
      </c>
      <c r="E27" s="82">
        <v>-26</v>
      </c>
      <c r="F27" s="82">
        <v>2</v>
      </c>
      <c r="G27" s="82">
        <v>1</v>
      </c>
      <c r="H27" s="82">
        <f t="shared" si="4"/>
        <v>-24</v>
      </c>
      <c r="I27" s="82">
        <v>1</v>
      </c>
      <c r="J27" s="82">
        <v>-1</v>
      </c>
      <c r="K27" s="82">
        <v>-2</v>
      </c>
      <c r="L27" s="82">
        <v>0</v>
      </c>
      <c r="M27" s="82">
        <f t="shared" si="6"/>
        <v>-2</v>
      </c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</row>
    <row r="28" spans="1:37" ht="15" customHeight="1" x14ac:dyDescent="0.2">
      <c r="A28" s="13"/>
      <c r="B28" s="63" t="s">
        <v>107</v>
      </c>
      <c r="C28" s="35"/>
      <c r="D28" s="48">
        <f>D26+D27</f>
        <v>-567</v>
      </c>
      <c r="E28" s="82">
        <f>+E27+E26</f>
        <v>-28</v>
      </c>
      <c r="F28" s="82">
        <f t="shared" ref="F28:L28" si="8">+F27+F26</f>
        <v>309</v>
      </c>
      <c r="G28" s="82">
        <f t="shared" si="8"/>
        <v>61</v>
      </c>
      <c r="H28" s="82">
        <f t="shared" si="4"/>
        <v>-225</v>
      </c>
      <c r="I28" s="82">
        <f t="shared" si="8"/>
        <v>288</v>
      </c>
      <c r="J28" s="82">
        <f t="shared" si="8"/>
        <v>357</v>
      </c>
      <c r="K28" s="82">
        <f t="shared" si="8"/>
        <v>410</v>
      </c>
      <c r="L28" s="82">
        <f t="shared" si="8"/>
        <v>292</v>
      </c>
      <c r="M28" s="82">
        <f t="shared" si="6"/>
        <v>1347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</row>
    <row r="29" spans="1:37" ht="26.25" customHeight="1" x14ac:dyDescent="0.2">
      <c r="A29" s="13"/>
      <c r="B29" s="63" t="s">
        <v>108</v>
      </c>
      <c r="C29" s="35"/>
      <c r="D29" s="48">
        <v>2</v>
      </c>
      <c r="E29" s="82">
        <v>2</v>
      </c>
      <c r="F29" s="82">
        <v>0</v>
      </c>
      <c r="G29" s="82">
        <v>0</v>
      </c>
      <c r="H29" s="82">
        <f t="shared" si="4"/>
        <v>4</v>
      </c>
      <c r="I29" s="82">
        <v>1</v>
      </c>
      <c r="J29" s="82">
        <v>1</v>
      </c>
      <c r="K29" s="82">
        <v>1</v>
      </c>
      <c r="L29" s="82">
        <v>1</v>
      </c>
      <c r="M29" s="82">
        <f t="shared" si="6"/>
        <v>4</v>
      </c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</row>
    <row r="30" spans="1:37" ht="15" customHeight="1" x14ac:dyDescent="0.2">
      <c r="A30" s="13"/>
      <c r="B30" s="63" t="s">
        <v>109</v>
      </c>
      <c r="C30" s="35"/>
      <c r="D30" s="48">
        <v>14</v>
      </c>
      <c r="E30" s="82">
        <v>0</v>
      </c>
      <c r="F30" s="82">
        <v>1</v>
      </c>
      <c r="G30" s="82">
        <v>-4</v>
      </c>
      <c r="H30" s="82">
        <f t="shared" si="4"/>
        <v>11</v>
      </c>
      <c r="I30" s="82">
        <v>0</v>
      </c>
      <c r="J30" s="82">
        <v>1</v>
      </c>
      <c r="K30" s="82">
        <v>0</v>
      </c>
      <c r="L30" s="82">
        <v>-9</v>
      </c>
      <c r="M30" s="82">
        <f t="shared" si="6"/>
        <v>-8</v>
      </c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</row>
    <row r="31" spans="1:37" ht="15" customHeight="1" x14ac:dyDescent="0.2">
      <c r="A31" s="13"/>
      <c r="B31" s="63" t="s">
        <v>110</v>
      </c>
      <c r="C31" s="35"/>
      <c r="D31" s="48">
        <v>0</v>
      </c>
      <c r="E31" s="82">
        <v>0</v>
      </c>
      <c r="F31" s="82">
        <v>0</v>
      </c>
      <c r="G31" s="82">
        <v>0</v>
      </c>
      <c r="H31" s="82">
        <f t="shared" si="4"/>
        <v>0</v>
      </c>
      <c r="I31" s="82">
        <v>0</v>
      </c>
      <c r="J31" s="82">
        <v>0</v>
      </c>
      <c r="K31" s="82">
        <v>0</v>
      </c>
      <c r="L31" s="82">
        <v>0</v>
      </c>
      <c r="M31" s="82">
        <f t="shared" si="6"/>
        <v>0</v>
      </c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</row>
    <row r="32" spans="1:37" ht="15" customHeight="1" x14ac:dyDescent="0.2">
      <c r="A32" s="13"/>
      <c r="B32" s="63" t="s">
        <v>111</v>
      </c>
      <c r="C32" s="35"/>
      <c r="D32" s="48">
        <v>111</v>
      </c>
      <c r="E32" s="82">
        <v>6</v>
      </c>
      <c r="F32" s="82">
        <v>-62</v>
      </c>
      <c r="G32" s="82">
        <v>-9</v>
      </c>
      <c r="H32" s="82">
        <f t="shared" si="4"/>
        <v>46</v>
      </c>
      <c r="I32" s="82">
        <v>-66</v>
      </c>
      <c r="J32" s="82">
        <v>-83</v>
      </c>
      <c r="K32" s="82">
        <v>-75</v>
      </c>
      <c r="L32" s="82">
        <v>-60</v>
      </c>
      <c r="M32" s="82">
        <f t="shared" si="6"/>
        <v>-284</v>
      </c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</row>
    <row r="33" spans="1:37" ht="15" customHeight="1" x14ac:dyDescent="0.2">
      <c r="A33" s="13"/>
      <c r="B33" s="108" t="s">
        <v>149</v>
      </c>
      <c r="C33" s="35"/>
      <c r="D33" s="48">
        <f>SUM(D28:D32)</f>
        <v>-440</v>
      </c>
      <c r="E33" s="82">
        <f>SUM(E28:E32)</f>
        <v>-20</v>
      </c>
      <c r="F33" s="82">
        <f t="shared" ref="F33:L33" si="9">SUM(F28:F32)</f>
        <v>248</v>
      </c>
      <c r="G33" s="82">
        <f t="shared" si="9"/>
        <v>48</v>
      </c>
      <c r="H33" s="82">
        <f t="shared" si="4"/>
        <v>-164</v>
      </c>
      <c r="I33" s="82">
        <f t="shared" si="9"/>
        <v>223</v>
      </c>
      <c r="J33" s="82">
        <f t="shared" si="9"/>
        <v>276</v>
      </c>
      <c r="K33" s="82">
        <f t="shared" si="9"/>
        <v>336</v>
      </c>
      <c r="L33" s="82">
        <f t="shared" si="9"/>
        <v>224</v>
      </c>
      <c r="M33" s="82">
        <f t="shared" si="6"/>
        <v>1059</v>
      </c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</row>
    <row r="34" spans="1:37" ht="15" customHeight="1" x14ac:dyDescent="0.2">
      <c r="A34" s="13"/>
      <c r="B34" s="68" t="s">
        <v>113</v>
      </c>
      <c r="C34" s="35"/>
      <c r="D34" s="66">
        <v>4</v>
      </c>
      <c r="E34" s="100">
        <v>10</v>
      </c>
      <c r="F34" s="100">
        <v>4</v>
      </c>
      <c r="G34" s="100">
        <v>5</v>
      </c>
      <c r="H34" s="100">
        <f t="shared" si="4"/>
        <v>23</v>
      </c>
      <c r="I34" s="100">
        <v>8</v>
      </c>
      <c r="J34" s="100">
        <v>6</v>
      </c>
      <c r="K34" s="100">
        <v>8</v>
      </c>
      <c r="L34" s="100">
        <v>5</v>
      </c>
      <c r="M34" s="100">
        <f t="shared" si="6"/>
        <v>27</v>
      </c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</row>
    <row r="35" spans="1:37" ht="15" customHeight="1" x14ac:dyDescent="0.2">
      <c r="A35" s="6"/>
      <c r="B35" s="61" t="s">
        <v>114</v>
      </c>
      <c r="C35" s="13"/>
      <c r="D35" s="45">
        <f>D33-D34</f>
        <v>-444</v>
      </c>
      <c r="E35" s="98">
        <f>E33-E34</f>
        <v>-30</v>
      </c>
      <c r="F35" s="98">
        <f t="shared" ref="F35:L35" si="10">F33-F34</f>
        <v>244</v>
      </c>
      <c r="G35" s="98">
        <f t="shared" si="10"/>
        <v>43</v>
      </c>
      <c r="H35" s="98">
        <f t="shared" si="4"/>
        <v>-187</v>
      </c>
      <c r="I35" s="98">
        <f t="shared" si="10"/>
        <v>215</v>
      </c>
      <c r="J35" s="98">
        <f t="shared" si="10"/>
        <v>270</v>
      </c>
      <c r="K35" s="98">
        <f t="shared" si="10"/>
        <v>328</v>
      </c>
      <c r="L35" s="98">
        <f t="shared" si="10"/>
        <v>219</v>
      </c>
      <c r="M35" s="98">
        <f t="shared" si="6"/>
        <v>1032</v>
      </c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</row>
    <row r="36" spans="1:37" ht="15" customHeight="1" x14ac:dyDescent="0.2">
      <c r="A36" s="13"/>
      <c r="B36" s="63" t="s">
        <v>115</v>
      </c>
      <c r="C36" s="35"/>
      <c r="D36" s="48">
        <v>7334</v>
      </c>
      <c r="E36" s="82">
        <v>8210</v>
      </c>
      <c r="F36" s="82">
        <v>8331</v>
      </c>
      <c r="G36" s="82">
        <v>7909</v>
      </c>
      <c r="H36" s="82">
        <v>7946</v>
      </c>
      <c r="I36" s="82">
        <v>7714</v>
      </c>
      <c r="J36" s="82">
        <v>7639</v>
      </c>
      <c r="K36" s="82">
        <v>8215</v>
      </c>
      <c r="L36" s="82">
        <v>8401</v>
      </c>
      <c r="M36" s="82">
        <v>7993</v>
      </c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</row>
    <row r="37" spans="1:37" ht="15" customHeight="1" x14ac:dyDescent="0.2">
      <c r="A37" s="13"/>
      <c r="B37" s="63"/>
      <c r="C37" s="13"/>
      <c r="D37" s="35"/>
      <c r="E37" s="35"/>
      <c r="F37" s="69"/>
      <c r="G37" s="69"/>
      <c r="H37" s="69"/>
      <c r="I37" s="69"/>
      <c r="J37" s="69"/>
      <c r="K37" s="69"/>
      <c r="L37" s="69"/>
      <c r="M37" s="69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</row>
    <row r="38" spans="1:37" ht="15" customHeight="1" x14ac:dyDescent="0.2">
      <c r="A38" s="117" t="s">
        <v>120</v>
      </c>
      <c r="B38" s="117" t="s">
        <v>1</v>
      </c>
      <c r="C38" s="35"/>
      <c r="D38" s="35"/>
      <c r="E38" s="35"/>
      <c r="F38" s="69"/>
      <c r="G38" s="69"/>
      <c r="H38" s="69"/>
      <c r="I38" s="69"/>
      <c r="J38" s="69"/>
      <c r="K38" s="69"/>
      <c r="L38" s="69"/>
      <c r="M38" s="69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</row>
    <row r="39" spans="1:37" ht="15" customHeight="1" x14ac:dyDescent="0.2">
      <c r="A39" s="13"/>
      <c r="B39" s="61" t="s">
        <v>103</v>
      </c>
      <c r="C39" s="21"/>
      <c r="D39" s="45">
        <v>661</v>
      </c>
      <c r="E39" s="98">
        <v>654</v>
      </c>
      <c r="F39" s="98">
        <v>587</v>
      </c>
      <c r="G39" s="98">
        <v>681</v>
      </c>
      <c r="H39" s="98">
        <f>SUM(D39:G39)</f>
        <v>2583</v>
      </c>
      <c r="I39" s="98">
        <v>635</v>
      </c>
      <c r="J39" s="98">
        <v>720</v>
      </c>
      <c r="K39" s="98">
        <v>754</v>
      </c>
      <c r="L39" s="98">
        <v>820</v>
      </c>
      <c r="M39" s="98">
        <f>SUM(I39:L39)</f>
        <v>2929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</row>
    <row r="40" spans="1:37" ht="15" customHeight="1" x14ac:dyDescent="0.2">
      <c r="A40" s="13"/>
      <c r="B40" s="63" t="s">
        <v>104</v>
      </c>
      <c r="C40" s="21"/>
      <c r="D40" s="48">
        <v>-466</v>
      </c>
      <c r="E40" s="82">
        <v>-386</v>
      </c>
      <c r="F40" s="82">
        <v>-358</v>
      </c>
      <c r="G40" s="82">
        <v>-366</v>
      </c>
      <c r="H40" s="82">
        <f t="shared" ref="H40:H50" si="11">SUM(D40:G40)</f>
        <v>-1576</v>
      </c>
      <c r="I40" s="82">
        <v>-483</v>
      </c>
      <c r="J40" s="82">
        <v>-425</v>
      </c>
      <c r="K40" s="82">
        <v>-468</v>
      </c>
      <c r="L40" s="82">
        <v>-389</v>
      </c>
      <c r="M40" s="82">
        <f t="shared" ref="M40:M50" si="12">SUM(I40:L40)</f>
        <v>-1765</v>
      </c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</row>
    <row r="41" spans="1:37" ht="15" customHeight="1" x14ac:dyDescent="0.2">
      <c r="A41" s="13"/>
      <c r="B41" s="63" t="s">
        <v>105</v>
      </c>
      <c r="C41" s="21"/>
      <c r="D41" s="48">
        <f>D39+D40</f>
        <v>195</v>
      </c>
      <c r="E41" s="82">
        <f>E39+E40</f>
        <v>268</v>
      </c>
      <c r="F41" s="82">
        <f t="shared" ref="F41:L41" si="13">F39+F40</f>
        <v>229</v>
      </c>
      <c r="G41" s="82">
        <f t="shared" si="13"/>
        <v>315</v>
      </c>
      <c r="H41" s="82">
        <f t="shared" si="11"/>
        <v>1007</v>
      </c>
      <c r="I41" s="82">
        <f t="shared" si="13"/>
        <v>152</v>
      </c>
      <c r="J41" s="82">
        <f t="shared" si="13"/>
        <v>295</v>
      </c>
      <c r="K41" s="82">
        <f t="shared" si="13"/>
        <v>286</v>
      </c>
      <c r="L41" s="82">
        <f t="shared" si="13"/>
        <v>431</v>
      </c>
      <c r="M41" s="82">
        <f t="shared" si="12"/>
        <v>1164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</row>
    <row r="42" spans="1:37" ht="15" customHeight="1" x14ac:dyDescent="0.2">
      <c r="A42" s="13"/>
      <c r="B42" s="63" t="s">
        <v>106</v>
      </c>
      <c r="C42" s="21"/>
      <c r="D42" s="48">
        <v>-332</v>
      </c>
      <c r="E42" s="82">
        <v>-385</v>
      </c>
      <c r="F42" s="82">
        <v>-57</v>
      </c>
      <c r="G42" s="82">
        <v>-87</v>
      </c>
      <c r="H42" s="82">
        <f t="shared" si="11"/>
        <v>-861</v>
      </c>
      <c r="I42" s="82">
        <v>-4</v>
      </c>
      <c r="J42" s="82">
        <v>-14</v>
      </c>
      <c r="K42" s="82">
        <v>-42</v>
      </c>
      <c r="L42" s="82">
        <v>-3</v>
      </c>
      <c r="M42" s="82">
        <f t="shared" si="12"/>
        <v>-63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</row>
    <row r="43" spans="1:37" ht="15" customHeight="1" x14ac:dyDescent="0.2">
      <c r="A43" s="13"/>
      <c r="B43" s="63" t="s">
        <v>107</v>
      </c>
      <c r="C43" s="69"/>
      <c r="D43" s="48">
        <f>D41+D42</f>
        <v>-137</v>
      </c>
      <c r="E43" s="82">
        <f>E41+E42</f>
        <v>-117</v>
      </c>
      <c r="F43" s="82">
        <f t="shared" ref="F43:L43" si="14">F41+F42</f>
        <v>172</v>
      </c>
      <c r="G43" s="82">
        <f t="shared" si="14"/>
        <v>228</v>
      </c>
      <c r="H43" s="82">
        <f t="shared" si="11"/>
        <v>146</v>
      </c>
      <c r="I43" s="82">
        <f t="shared" si="14"/>
        <v>148</v>
      </c>
      <c r="J43" s="82">
        <f t="shared" si="14"/>
        <v>281</v>
      </c>
      <c r="K43" s="82">
        <f t="shared" si="14"/>
        <v>244</v>
      </c>
      <c r="L43" s="82">
        <f t="shared" si="14"/>
        <v>428</v>
      </c>
      <c r="M43" s="82">
        <f t="shared" si="12"/>
        <v>1101</v>
      </c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</row>
    <row r="44" spans="1:37" ht="26.25" customHeight="1" x14ac:dyDescent="0.2">
      <c r="A44" s="13"/>
      <c r="B44" s="63" t="s">
        <v>108</v>
      </c>
      <c r="C44" s="69"/>
      <c r="D44" s="48">
        <v>0</v>
      </c>
      <c r="E44" s="82">
        <v>-1</v>
      </c>
      <c r="F44" s="82">
        <v>0</v>
      </c>
      <c r="G44" s="82">
        <v>1</v>
      </c>
      <c r="H44" s="82">
        <f t="shared" si="11"/>
        <v>0</v>
      </c>
      <c r="I44" s="82">
        <v>0</v>
      </c>
      <c r="J44" s="82">
        <v>0</v>
      </c>
      <c r="K44" s="82">
        <v>0</v>
      </c>
      <c r="L44" s="82">
        <v>0</v>
      </c>
      <c r="M44" s="82">
        <f t="shared" si="12"/>
        <v>0</v>
      </c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</row>
    <row r="45" spans="1:37" ht="15" customHeight="1" x14ac:dyDescent="0.2">
      <c r="A45" s="13"/>
      <c r="B45" s="63" t="s">
        <v>109</v>
      </c>
      <c r="C45" s="69"/>
      <c r="D45" s="48">
        <v>0</v>
      </c>
      <c r="E45" s="82">
        <v>0</v>
      </c>
      <c r="F45" s="82">
        <v>-1</v>
      </c>
      <c r="G45" s="82">
        <v>-2</v>
      </c>
      <c r="H45" s="82">
        <f t="shared" si="11"/>
        <v>-3</v>
      </c>
      <c r="I45" s="82">
        <v>0</v>
      </c>
      <c r="J45" s="82">
        <v>0</v>
      </c>
      <c r="K45" s="82">
        <v>-1</v>
      </c>
      <c r="L45" s="82">
        <v>0</v>
      </c>
      <c r="M45" s="82">
        <f t="shared" si="12"/>
        <v>-1</v>
      </c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</row>
    <row r="46" spans="1:37" ht="15" customHeight="1" x14ac:dyDescent="0.2">
      <c r="A46" s="13"/>
      <c r="B46" s="63" t="s">
        <v>110</v>
      </c>
      <c r="C46" s="69"/>
      <c r="D46" s="48">
        <v>0</v>
      </c>
      <c r="E46" s="82">
        <v>0</v>
      </c>
      <c r="F46" s="82">
        <v>0</v>
      </c>
      <c r="G46" s="82">
        <v>0</v>
      </c>
      <c r="H46" s="82">
        <f t="shared" si="11"/>
        <v>0</v>
      </c>
      <c r="I46" s="82">
        <v>0</v>
      </c>
      <c r="J46" s="82">
        <v>0</v>
      </c>
      <c r="K46" s="82">
        <v>0</v>
      </c>
      <c r="L46" s="82">
        <v>0</v>
      </c>
      <c r="M46" s="82">
        <f t="shared" si="12"/>
        <v>0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</row>
    <row r="47" spans="1:37" ht="15" customHeight="1" x14ac:dyDescent="0.2">
      <c r="A47" s="13"/>
      <c r="B47" s="63" t="s">
        <v>111</v>
      </c>
      <c r="C47" s="69"/>
      <c r="D47" s="48">
        <v>35</v>
      </c>
      <c r="E47" s="82">
        <v>52</v>
      </c>
      <c r="F47" s="82">
        <v>-46</v>
      </c>
      <c r="G47" s="82">
        <v>23</v>
      </c>
      <c r="H47" s="82">
        <f t="shared" si="11"/>
        <v>64</v>
      </c>
      <c r="I47" s="82">
        <v>-17</v>
      </c>
      <c r="J47" s="82">
        <v>-56</v>
      </c>
      <c r="K47" s="82">
        <v>-41</v>
      </c>
      <c r="L47" s="82">
        <v>-41</v>
      </c>
      <c r="M47" s="82">
        <f t="shared" si="12"/>
        <v>-155</v>
      </c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</row>
    <row r="48" spans="1:37" ht="15" customHeight="1" x14ac:dyDescent="0.2">
      <c r="A48" s="13"/>
      <c r="B48" s="63" t="s">
        <v>112</v>
      </c>
      <c r="C48" s="69"/>
      <c r="D48" s="48">
        <f>D43+D44+D45+D46+D47</f>
        <v>-102</v>
      </c>
      <c r="E48" s="82">
        <f>E43+E44+E45+E46+E47</f>
        <v>-66</v>
      </c>
      <c r="F48" s="82">
        <f t="shared" ref="F48:K48" si="15">F43+F44+F45+F46+F47</f>
        <v>125</v>
      </c>
      <c r="G48" s="82">
        <f t="shared" si="15"/>
        <v>250</v>
      </c>
      <c r="H48" s="82">
        <f t="shared" si="11"/>
        <v>207</v>
      </c>
      <c r="I48" s="82">
        <f t="shared" si="15"/>
        <v>131</v>
      </c>
      <c r="J48" s="82">
        <f t="shared" si="15"/>
        <v>225</v>
      </c>
      <c r="K48" s="82">
        <f t="shared" si="15"/>
        <v>202</v>
      </c>
      <c r="L48" s="82">
        <f>L43+L44+L45+L46+L47</f>
        <v>387</v>
      </c>
      <c r="M48" s="82">
        <f t="shared" si="12"/>
        <v>945</v>
      </c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</row>
    <row r="49" spans="1:37" ht="15" customHeight="1" x14ac:dyDescent="0.2">
      <c r="A49" s="13"/>
      <c r="B49" s="68" t="s">
        <v>113</v>
      </c>
      <c r="C49" s="69"/>
      <c r="D49" s="66">
        <v>0</v>
      </c>
      <c r="E49" s="100">
        <v>0</v>
      </c>
      <c r="F49" s="100">
        <v>0</v>
      </c>
      <c r="G49" s="100">
        <v>0</v>
      </c>
      <c r="H49" s="100">
        <f t="shared" si="11"/>
        <v>0</v>
      </c>
      <c r="I49" s="100">
        <v>0</v>
      </c>
      <c r="J49" s="100">
        <v>0</v>
      </c>
      <c r="K49" s="100">
        <v>0</v>
      </c>
      <c r="L49" s="100">
        <v>1</v>
      </c>
      <c r="M49" s="100">
        <f t="shared" si="12"/>
        <v>1</v>
      </c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</row>
    <row r="50" spans="1:37" ht="15" customHeight="1" x14ac:dyDescent="0.2">
      <c r="A50" s="13"/>
      <c r="B50" s="61" t="s">
        <v>114</v>
      </c>
      <c r="C50" s="21"/>
      <c r="D50" s="45">
        <f>D48+D49</f>
        <v>-102</v>
      </c>
      <c r="E50" s="98">
        <f>E48+E49</f>
        <v>-66</v>
      </c>
      <c r="F50" s="98">
        <f t="shared" ref="F50:K50" si="16">F48+F49</f>
        <v>125</v>
      </c>
      <c r="G50" s="98">
        <f t="shared" si="16"/>
        <v>250</v>
      </c>
      <c r="H50" s="98">
        <f t="shared" si="11"/>
        <v>207</v>
      </c>
      <c r="I50" s="98">
        <f t="shared" si="16"/>
        <v>131</v>
      </c>
      <c r="J50" s="98">
        <f t="shared" si="16"/>
        <v>225</v>
      </c>
      <c r="K50" s="98">
        <f t="shared" si="16"/>
        <v>202</v>
      </c>
      <c r="L50" s="98">
        <f>L48-L49</f>
        <v>386</v>
      </c>
      <c r="M50" s="98">
        <f t="shared" si="12"/>
        <v>944</v>
      </c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</row>
    <row r="51" spans="1:37" ht="15" customHeight="1" x14ac:dyDescent="0.2">
      <c r="A51" s="13"/>
      <c r="B51" s="63" t="s">
        <v>115</v>
      </c>
      <c r="C51" s="69"/>
      <c r="D51" s="48">
        <v>5404</v>
      </c>
      <c r="E51" s="82">
        <v>5378</v>
      </c>
      <c r="F51" s="82">
        <v>5668</v>
      </c>
      <c r="G51" s="82">
        <v>5435</v>
      </c>
      <c r="H51" s="82">
        <v>5472</v>
      </c>
      <c r="I51" s="82">
        <v>5596</v>
      </c>
      <c r="J51" s="82">
        <v>5844</v>
      </c>
      <c r="K51" s="82">
        <v>6186</v>
      </c>
      <c r="L51" s="82">
        <v>6258</v>
      </c>
      <c r="M51" s="82">
        <v>5971</v>
      </c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</row>
    <row r="52" spans="1:37" ht="15" customHeight="1" x14ac:dyDescent="0.2">
      <c r="A52" s="6"/>
      <c r="B52" s="6"/>
      <c r="C52" s="6"/>
      <c r="D52" s="2"/>
      <c r="E52" s="2"/>
      <c r="F52" s="86"/>
      <c r="G52" s="86"/>
      <c r="H52" s="86"/>
      <c r="I52" s="86"/>
      <c r="J52" s="86"/>
      <c r="K52" s="86"/>
      <c r="L52" s="86"/>
      <c r="M52" s="86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</row>
    <row r="53" spans="1:37" ht="15" customHeight="1" x14ac:dyDescent="0.2">
      <c r="A53" s="116" t="s">
        <v>150</v>
      </c>
      <c r="B53" s="117" t="s">
        <v>1</v>
      </c>
      <c r="C53" s="6"/>
      <c r="D53" s="2"/>
      <c r="E53" s="2"/>
      <c r="F53" s="86"/>
      <c r="G53" s="86"/>
      <c r="H53" s="86"/>
      <c r="I53" s="86"/>
      <c r="J53" s="86"/>
      <c r="K53" s="86"/>
      <c r="L53" s="86"/>
      <c r="M53" s="86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</row>
    <row r="54" spans="1:37" ht="15" customHeight="1" x14ac:dyDescent="0.2">
      <c r="A54" s="6"/>
      <c r="B54" s="61" t="s">
        <v>103</v>
      </c>
      <c r="C54" s="6"/>
      <c r="D54" s="98">
        <v>50</v>
      </c>
      <c r="E54" s="105">
        <v>40</v>
      </c>
      <c r="F54" s="105">
        <v>53</v>
      </c>
      <c r="G54" s="105">
        <v>64</v>
      </c>
      <c r="H54" s="105">
        <v>207</v>
      </c>
      <c r="I54" s="105">
        <v>48</v>
      </c>
      <c r="J54" s="105">
        <v>56</v>
      </c>
      <c r="K54" s="105">
        <v>64</v>
      </c>
      <c r="L54" s="105">
        <v>71</v>
      </c>
      <c r="M54" s="105">
        <f>SUM(I54:L54)</f>
        <v>239</v>
      </c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</row>
    <row r="55" spans="1:37" ht="15" customHeight="1" x14ac:dyDescent="0.2">
      <c r="A55" s="6"/>
      <c r="B55" s="63" t="s">
        <v>104</v>
      </c>
      <c r="C55" s="6"/>
      <c r="D55" s="82">
        <v>-45</v>
      </c>
      <c r="E55" s="83">
        <v>-41</v>
      </c>
      <c r="F55" s="83">
        <v>-41</v>
      </c>
      <c r="G55" s="83">
        <v>-47</v>
      </c>
      <c r="H55" s="83">
        <v>-174</v>
      </c>
      <c r="I55" s="83">
        <v>-47</v>
      </c>
      <c r="J55" s="83">
        <v>-41</v>
      </c>
      <c r="K55" s="83">
        <v>-47</v>
      </c>
      <c r="L55" s="83">
        <v>-49</v>
      </c>
      <c r="M55" s="83">
        <f t="shared" ref="M55:M65" si="17">SUM(I55:L55)</f>
        <v>-184</v>
      </c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</row>
    <row r="56" spans="1:37" ht="15" customHeight="1" x14ac:dyDescent="0.2">
      <c r="A56" s="6"/>
      <c r="B56" s="63" t="s">
        <v>105</v>
      </c>
      <c r="C56" s="6"/>
      <c r="D56" s="82">
        <f>D54+D55</f>
        <v>5</v>
      </c>
      <c r="E56" s="83">
        <v>-1</v>
      </c>
      <c r="F56" s="83">
        <v>12</v>
      </c>
      <c r="G56" s="83">
        <v>17</v>
      </c>
      <c r="H56" s="83">
        <v>33</v>
      </c>
      <c r="I56" s="83">
        <v>1</v>
      </c>
      <c r="J56" s="83">
        <v>15</v>
      </c>
      <c r="K56" s="83">
        <v>17</v>
      </c>
      <c r="L56" s="83">
        <f>L54+L55</f>
        <v>22</v>
      </c>
      <c r="M56" s="83">
        <f t="shared" si="17"/>
        <v>55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</row>
    <row r="57" spans="1:37" ht="15" customHeight="1" x14ac:dyDescent="0.2">
      <c r="A57" s="6"/>
      <c r="B57" s="63" t="s">
        <v>106</v>
      </c>
      <c r="C57" s="6"/>
      <c r="D57" s="82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f t="shared" si="17"/>
        <v>0</v>
      </c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</row>
    <row r="58" spans="1:37" ht="15" customHeight="1" x14ac:dyDescent="0.2">
      <c r="A58" s="6"/>
      <c r="B58" s="63" t="s">
        <v>107</v>
      </c>
      <c r="C58" s="6"/>
      <c r="D58" s="82">
        <f>D56+D57</f>
        <v>5</v>
      </c>
      <c r="E58" s="83">
        <v>-1</v>
      </c>
      <c r="F58" s="83">
        <v>12</v>
      </c>
      <c r="G58" s="83">
        <v>17</v>
      </c>
      <c r="H58" s="83">
        <v>33</v>
      </c>
      <c r="I58" s="83">
        <v>1</v>
      </c>
      <c r="J58" s="83">
        <v>15</v>
      </c>
      <c r="K58" s="83">
        <v>17</v>
      </c>
      <c r="L58" s="83">
        <f>L56+L57</f>
        <v>22</v>
      </c>
      <c r="M58" s="83">
        <f t="shared" si="17"/>
        <v>55</v>
      </c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</row>
    <row r="59" spans="1:37" ht="26.25" customHeight="1" x14ac:dyDescent="0.2">
      <c r="A59" s="6"/>
      <c r="B59" s="63" t="s">
        <v>108</v>
      </c>
      <c r="C59" s="6"/>
      <c r="D59" s="82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f t="shared" si="17"/>
        <v>0</v>
      </c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</row>
    <row r="60" spans="1:37" ht="15" customHeight="1" x14ac:dyDescent="0.2">
      <c r="A60" s="6"/>
      <c r="B60" s="63" t="s">
        <v>109</v>
      </c>
      <c r="C60" s="6"/>
      <c r="D60" s="82">
        <v>0</v>
      </c>
      <c r="E60" s="83">
        <v>0</v>
      </c>
      <c r="F60" s="83">
        <v>0</v>
      </c>
      <c r="G60" s="83">
        <v>-1</v>
      </c>
      <c r="H60" s="83">
        <v>-1</v>
      </c>
      <c r="I60" s="83">
        <v>0</v>
      </c>
      <c r="J60" s="83">
        <v>-1</v>
      </c>
      <c r="K60" s="83">
        <v>1</v>
      </c>
      <c r="L60" s="83">
        <v>0</v>
      </c>
      <c r="M60" s="83">
        <f t="shared" si="17"/>
        <v>0</v>
      </c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</row>
    <row r="61" spans="1:37" ht="15" customHeight="1" x14ac:dyDescent="0.2">
      <c r="A61" s="35"/>
      <c r="B61" s="63" t="s">
        <v>110</v>
      </c>
      <c r="C61" s="6"/>
      <c r="D61" s="82">
        <v>0</v>
      </c>
      <c r="E61" s="83">
        <v>0</v>
      </c>
      <c r="F61" s="83">
        <v>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f t="shared" si="17"/>
        <v>0</v>
      </c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</row>
    <row r="62" spans="1:37" ht="15" customHeight="1" x14ac:dyDescent="0.2">
      <c r="A62" s="35"/>
      <c r="B62" s="63" t="s">
        <v>111</v>
      </c>
      <c r="C62" s="6"/>
      <c r="D62" s="82">
        <v>-1</v>
      </c>
      <c r="E62" s="83">
        <v>0</v>
      </c>
      <c r="F62" s="83">
        <v>-2</v>
      </c>
      <c r="G62" s="83">
        <v>-3</v>
      </c>
      <c r="H62" s="83">
        <v>-6</v>
      </c>
      <c r="I62" s="83">
        <v>0</v>
      </c>
      <c r="J62" s="83">
        <v>-3</v>
      </c>
      <c r="K62" s="83">
        <v>-4</v>
      </c>
      <c r="L62" s="83">
        <v>-6</v>
      </c>
      <c r="M62" s="83">
        <f t="shared" si="17"/>
        <v>-13</v>
      </c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</row>
    <row r="63" spans="1:37" ht="15" customHeight="1" x14ac:dyDescent="0.2">
      <c r="A63" s="35"/>
      <c r="B63" s="63" t="s">
        <v>112</v>
      </c>
      <c r="C63" s="6"/>
      <c r="D63" s="82">
        <f>SUM(D58:D62)</f>
        <v>4</v>
      </c>
      <c r="E63" s="83">
        <v>-1</v>
      </c>
      <c r="F63" s="83">
        <v>10</v>
      </c>
      <c r="G63" s="83">
        <v>13</v>
      </c>
      <c r="H63" s="83">
        <v>26</v>
      </c>
      <c r="I63" s="83">
        <v>1</v>
      </c>
      <c r="J63" s="83">
        <v>11</v>
      </c>
      <c r="K63" s="83">
        <v>14</v>
      </c>
      <c r="L63" s="83">
        <f>SUM(L58:L62)</f>
        <v>16</v>
      </c>
      <c r="M63" s="83">
        <f t="shared" si="17"/>
        <v>42</v>
      </c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</row>
    <row r="64" spans="1:37" ht="15" customHeight="1" x14ac:dyDescent="0.2">
      <c r="A64" s="35"/>
      <c r="B64" s="68" t="s">
        <v>113</v>
      </c>
      <c r="C64" s="6"/>
      <c r="D64" s="100">
        <v>0</v>
      </c>
      <c r="E64" s="106">
        <v>0</v>
      </c>
      <c r="F64" s="106">
        <v>0</v>
      </c>
      <c r="G64" s="106">
        <v>0</v>
      </c>
      <c r="H64" s="106">
        <v>0</v>
      </c>
      <c r="I64" s="106">
        <v>0</v>
      </c>
      <c r="J64" s="106">
        <v>0</v>
      </c>
      <c r="K64" s="106">
        <v>0</v>
      </c>
      <c r="L64" s="106">
        <v>0</v>
      </c>
      <c r="M64" s="106">
        <f t="shared" si="17"/>
        <v>0</v>
      </c>
      <c r="N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</row>
    <row r="65" spans="1:37" ht="15" customHeight="1" x14ac:dyDescent="0.2">
      <c r="A65" s="35"/>
      <c r="B65" s="61" t="s">
        <v>114</v>
      </c>
      <c r="C65" s="6"/>
      <c r="D65" s="98">
        <f>D63+D64</f>
        <v>4</v>
      </c>
      <c r="E65" s="105">
        <v>-1</v>
      </c>
      <c r="F65" s="105">
        <v>10</v>
      </c>
      <c r="G65" s="105">
        <v>13</v>
      </c>
      <c r="H65" s="105">
        <v>26</v>
      </c>
      <c r="I65" s="105">
        <v>1</v>
      </c>
      <c r="J65" s="105">
        <v>11</v>
      </c>
      <c r="K65" s="105">
        <v>14</v>
      </c>
      <c r="L65" s="105">
        <f>L63-L64</f>
        <v>16</v>
      </c>
      <c r="M65" s="105">
        <f t="shared" si="17"/>
        <v>42</v>
      </c>
      <c r="N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</row>
    <row r="66" spans="1:37" ht="15" customHeight="1" x14ac:dyDescent="0.2">
      <c r="A66" s="35"/>
      <c r="B66" s="63" t="s">
        <v>121</v>
      </c>
      <c r="C66" s="6"/>
      <c r="D66" s="82">
        <f>[1]Lyxor!$E$23</f>
        <v>65</v>
      </c>
      <c r="E66" s="83">
        <v>64</v>
      </c>
      <c r="F66" s="83">
        <v>63</v>
      </c>
      <c r="G66" s="83">
        <v>67</v>
      </c>
      <c r="H66" s="83">
        <v>65</v>
      </c>
      <c r="I66" s="83">
        <v>90</v>
      </c>
      <c r="J66" s="83">
        <v>93</v>
      </c>
      <c r="K66" s="83">
        <v>81</v>
      </c>
      <c r="L66" s="83">
        <v>83</v>
      </c>
      <c r="M66" s="83">
        <v>87</v>
      </c>
      <c r="N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</row>
    <row r="67" spans="1:37" x14ac:dyDescent="0.2">
      <c r="D67" s="99"/>
      <c r="G67" s="99"/>
      <c r="H67" s="99"/>
      <c r="M67" s="99"/>
      <c r="Z67" s="83"/>
      <c r="AA67" s="83"/>
      <c r="AB67" s="83"/>
      <c r="AC67" s="83"/>
      <c r="AD67" s="83"/>
      <c r="AE67" s="83"/>
      <c r="AF67" s="83"/>
      <c r="AG67" s="83"/>
      <c r="AH67" s="83"/>
    </row>
    <row r="68" spans="1:37" x14ac:dyDescent="0.2">
      <c r="D68" s="83"/>
      <c r="E68" s="83"/>
      <c r="F68" s="90"/>
      <c r="G68" s="90"/>
      <c r="H68" s="90"/>
      <c r="I68" s="83"/>
      <c r="J68" s="83"/>
      <c r="K68" s="83"/>
      <c r="L68" s="83"/>
      <c r="Z68" s="83"/>
      <c r="AA68" s="83"/>
      <c r="AB68" s="83"/>
      <c r="AC68" s="83"/>
      <c r="AD68" s="83"/>
      <c r="AE68" s="83"/>
      <c r="AF68" s="83"/>
      <c r="AG68" s="83"/>
      <c r="AH68" s="83"/>
    </row>
    <row r="69" spans="1:37" x14ac:dyDescent="0.2">
      <c r="D69" s="83"/>
      <c r="E69" s="83"/>
      <c r="F69" s="83"/>
      <c r="G69" s="83"/>
      <c r="H69" s="83"/>
      <c r="I69" s="83"/>
      <c r="J69" s="83"/>
      <c r="K69" s="83"/>
      <c r="L69" s="83"/>
      <c r="M69" s="83"/>
      <c r="Z69" s="83"/>
      <c r="AA69" s="83"/>
      <c r="AB69" s="83"/>
      <c r="AC69" s="83"/>
      <c r="AD69" s="83"/>
      <c r="AE69" s="83"/>
      <c r="AF69" s="83"/>
      <c r="AG69" s="83"/>
      <c r="AH69" s="83"/>
    </row>
    <row r="70" spans="1:37" x14ac:dyDescent="0.2">
      <c r="D70" s="83"/>
      <c r="E70" s="83"/>
      <c r="F70" s="90"/>
      <c r="G70" s="90"/>
      <c r="H70" s="90"/>
      <c r="I70" s="83"/>
      <c r="J70" s="83"/>
      <c r="K70" s="83"/>
      <c r="L70" s="83"/>
    </row>
    <row r="71" spans="1:37" x14ac:dyDescent="0.2">
      <c r="D71" s="83"/>
      <c r="E71" s="83"/>
      <c r="F71" s="90"/>
      <c r="G71" s="90"/>
      <c r="H71" s="90"/>
      <c r="I71" s="83"/>
      <c r="J71" s="83"/>
      <c r="K71" s="83"/>
      <c r="L71" s="83"/>
    </row>
    <row r="72" spans="1:37" x14ac:dyDescent="0.2">
      <c r="D72" s="83"/>
      <c r="E72" s="83"/>
      <c r="F72" s="90"/>
      <c r="G72" s="90"/>
      <c r="H72" s="90"/>
      <c r="I72" s="83"/>
      <c r="J72" s="83"/>
      <c r="K72" s="83"/>
      <c r="L72" s="83"/>
    </row>
    <row r="73" spans="1:37" x14ac:dyDescent="0.2">
      <c r="D73" s="83"/>
      <c r="E73" s="83"/>
      <c r="F73" s="90"/>
      <c r="G73" s="90"/>
      <c r="H73" s="90"/>
      <c r="I73" s="83"/>
      <c r="J73" s="83"/>
      <c r="K73" s="83"/>
      <c r="L73" s="83"/>
    </row>
    <row r="74" spans="1:37" x14ac:dyDescent="0.2">
      <c r="D74" s="83"/>
      <c r="E74" s="83"/>
      <c r="F74" s="90"/>
      <c r="G74" s="90"/>
      <c r="H74" s="90"/>
      <c r="I74" s="83"/>
      <c r="J74" s="83"/>
      <c r="K74" s="83"/>
      <c r="L74" s="83"/>
    </row>
    <row r="75" spans="1:37" x14ac:dyDescent="0.2">
      <c r="D75" s="83"/>
      <c r="E75" s="83"/>
      <c r="F75" s="90"/>
      <c r="G75" s="90"/>
      <c r="H75" s="90"/>
      <c r="I75" s="83"/>
      <c r="J75" s="83"/>
      <c r="K75" s="83"/>
      <c r="L75" s="83"/>
    </row>
    <row r="76" spans="1:37" x14ac:dyDescent="0.2">
      <c r="D76" s="83"/>
      <c r="E76" s="83"/>
      <c r="F76" s="90"/>
      <c r="G76" s="90"/>
      <c r="H76" s="90"/>
      <c r="I76" s="83"/>
      <c r="J76" s="83"/>
      <c r="K76" s="83"/>
      <c r="L76" s="83"/>
    </row>
    <row r="77" spans="1:37" x14ac:dyDescent="0.2">
      <c r="D77" s="83"/>
      <c r="E77" s="83"/>
      <c r="F77" s="90"/>
      <c r="G77" s="90"/>
      <c r="H77" s="90"/>
      <c r="I77" s="83"/>
      <c r="J77" s="83"/>
      <c r="K77" s="83"/>
      <c r="L77" s="83"/>
    </row>
    <row r="78" spans="1:37" x14ac:dyDescent="0.2">
      <c r="D78" s="83"/>
      <c r="E78" s="83"/>
      <c r="F78" s="90"/>
      <c r="G78" s="90"/>
      <c r="H78" s="90"/>
      <c r="I78" s="83"/>
      <c r="J78" s="83"/>
      <c r="K78" s="83"/>
      <c r="L78" s="83"/>
    </row>
    <row r="79" spans="1:37" x14ac:dyDescent="0.2">
      <c r="D79" s="83"/>
      <c r="E79" s="83"/>
      <c r="F79" s="90"/>
      <c r="G79" s="90"/>
      <c r="H79" s="90"/>
      <c r="I79" s="83"/>
      <c r="J79" s="83"/>
      <c r="K79" s="83"/>
      <c r="L79" s="83"/>
    </row>
    <row r="80" spans="1:37" x14ac:dyDescent="0.2">
      <c r="D80" s="83"/>
      <c r="E80" s="83"/>
      <c r="F80" s="90"/>
      <c r="G80" s="83"/>
      <c r="H80" s="83"/>
      <c r="I80" s="83"/>
      <c r="J80" s="83"/>
      <c r="K80" s="83"/>
      <c r="L80" s="83"/>
    </row>
    <row r="81" spans="4:12" x14ac:dyDescent="0.2">
      <c r="D81" s="83"/>
      <c r="E81" s="83"/>
      <c r="F81" s="90"/>
      <c r="G81" s="83"/>
      <c r="H81" s="83"/>
      <c r="I81" s="83"/>
      <c r="J81" s="83"/>
      <c r="K81" s="83"/>
      <c r="L81" s="83"/>
    </row>
    <row r="82" spans="4:12" x14ac:dyDescent="0.2">
      <c r="D82" s="83"/>
      <c r="E82" s="83"/>
      <c r="F82" s="90"/>
      <c r="G82" s="83"/>
      <c r="H82" s="83"/>
      <c r="I82" s="83"/>
      <c r="J82" s="83"/>
      <c r="K82" s="83"/>
      <c r="L82" s="83"/>
    </row>
    <row r="83" spans="4:12" x14ac:dyDescent="0.2">
      <c r="D83" s="83"/>
      <c r="E83" s="83"/>
      <c r="F83" s="90"/>
      <c r="G83" s="83"/>
      <c r="H83" s="83"/>
      <c r="I83" s="83"/>
      <c r="J83" s="83"/>
      <c r="K83" s="83"/>
      <c r="L83" s="83"/>
    </row>
    <row r="84" spans="4:12" x14ac:dyDescent="0.2">
      <c r="D84" s="83"/>
      <c r="E84" s="83"/>
      <c r="F84" s="90"/>
      <c r="G84" s="83"/>
      <c r="H84" s="83"/>
      <c r="I84" s="83"/>
      <c r="J84" s="83"/>
      <c r="K84" s="83"/>
      <c r="L84" s="83"/>
    </row>
    <row r="85" spans="4:12" x14ac:dyDescent="0.2">
      <c r="D85" s="83"/>
      <c r="E85" s="83"/>
      <c r="F85" s="90"/>
      <c r="G85" s="83"/>
      <c r="H85" s="83"/>
      <c r="I85" s="83"/>
      <c r="J85" s="83"/>
      <c r="K85" s="83"/>
      <c r="L85" s="83"/>
    </row>
    <row r="86" spans="4:12" x14ac:dyDescent="0.2">
      <c r="D86" s="83"/>
      <c r="E86" s="83"/>
      <c r="F86" s="90"/>
      <c r="G86" s="83"/>
      <c r="H86" s="83"/>
      <c r="I86" s="83"/>
      <c r="J86" s="83"/>
      <c r="K86" s="83"/>
      <c r="L86" s="83"/>
    </row>
    <row r="87" spans="4:12" x14ac:dyDescent="0.2">
      <c r="D87" s="83"/>
      <c r="E87" s="83"/>
      <c r="F87" s="90"/>
      <c r="G87" s="83"/>
      <c r="H87" s="83"/>
      <c r="I87" s="83"/>
      <c r="J87" s="83"/>
      <c r="K87" s="83"/>
      <c r="L87" s="83"/>
    </row>
    <row r="88" spans="4:12" x14ac:dyDescent="0.2">
      <c r="D88" s="83"/>
      <c r="E88" s="83"/>
      <c r="F88" s="90"/>
      <c r="G88" s="83"/>
      <c r="H88" s="83"/>
      <c r="I88" s="83"/>
      <c r="J88" s="83"/>
      <c r="K88" s="83"/>
      <c r="L88" s="83"/>
    </row>
    <row r="89" spans="4:12" x14ac:dyDescent="0.2">
      <c r="D89" s="83"/>
      <c r="E89" s="83"/>
      <c r="F89" s="90"/>
      <c r="G89" s="83"/>
      <c r="H89" s="83"/>
      <c r="I89" s="83"/>
      <c r="J89" s="83"/>
      <c r="K89" s="83"/>
      <c r="L89" s="83"/>
    </row>
    <row r="90" spans="4:12" x14ac:dyDescent="0.2">
      <c r="D90" s="83"/>
      <c r="E90" s="83"/>
      <c r="F90" s="90"/>
      <c r="G90" s="83"/>
      <c r="H90" s="83"/>
      <c r="I90" s="83"/>
      <c r="J90" s="83"/>
      <c r="K90" s="83"/>
      <c r="L90" s="83"/>
    </row>
    <row r="91" spans="4:12" x14ac:dyDescent="0.2">
      <c r="D91" s="83"/>
      <c r="E91" s="83"/>
      <c r="F91" s="90"/>
      <c r="G91" s="83"/>
      <c r="H91" s="83"/>
      <c r="I91" s="83"/>
      <c r="J91" s="83"/>
      <c r="K91" s="83"/>
      <c r="L91" s="83"/>
    </row>
  </sheetData>
  <mergeCells count="6">
    <mergeCell ref="A53:B53"/>
    <mergeCell ref="E1:F1"/>
    <mergeCell ref="B4:C4"/>
    <mergeCell ref="A5:B5"/>
    <mergeCell ref="A20:B20"/>
    <mergeCell ref="A38:B38"/>
  </mergeCells>
  <pageMargins left="0.70866141732283472" right="0.70866141732283472" top="0.74803149606299213" bottom="0.74803149606299213" header="0.31496062992125984" footer="0.31496062992125984"/>
  <pageSetup scale="67" fitToHeight="2" orientation="portrait" r:id="rId1"/>
  <ignoredErrors>
    <ignoredError sqref="M8:M53 H8:I17 H19:I66" formula="1"/>
    <ignoredError sqref="M54:M65" formula="1" formulaRange="1"/>
    <ignoredError sqref="M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8"/>
  <sheetViews>
    <sheetView showGridLines="0" workbookViewId="0">
      <selection activeCell="AD19" sqref="AD19"/>
    </sheetView>
  </sheetViews>
  <sheetFormatPr baseColWidth="10" defaultColWidth="9.140625" defaultRowHeight="12.75" x14ac:dyDescent="0.2"/>
  <cols>
    <col min="1" max="1" width="2.85546875"/>
    <col min="2" max="2" width="37.28515625"/>
    <col min="3" max="12" width="7.7109375"/>
  </cols>
  <sheetData>
    <row r="1" spans="1:34" ht="15" customHeight="1" x14ac:dyDescent="0.2">
      <c r="A1" s="70" t="s">
        <v>122</v>
      </c>
      <c r="B1" s="2"/>
      <c r="C1" s="2"/>
      <c r="D1" s="2"/>
      <c r="E1" s="113"/>
      <c r="F1" s="113"/>
      <c r="G1" s="85"/>
      <c r="H1" s="86"/>
      <c r="I1" s="86"/>
      <c r="J1" s="2"/>
      <c r="K1" s="2"/>
      <c r="L1" s="2"/>
    </row>
    <row r="2" spans="1:34" ht="18" customHeight="1" x14ac:dyDescent="0.2">
      <c r="A2" s="71" t="s">
        <v>123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34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34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34" ht="15.75" customHeight="1" thickBot="1" x14ac:dyDescent="0.25">
      <c r="A5" s="72"/>
      <c r="B5" s="73" t="s">
        <v>124</v>
      </c>
      <c r="C5" s="8" t="s">
        <v>125</v>
      </c>
      <c r="D5" s="8" t="s">
        <v>126</v>
      </c>
      <c r="E5" s="8" t="s">
        <v>127</v>
      </c>
      <c r="F5" s="8" t="s">
        <v>128</v>
      </c>
      <c r="G5" s="8">
        <v>2020</v>
      </c>
      <c r="H5" s="8" t="s">
        <v>129</v>
      </c>
      <c r="I5" s="8" t="s">
        <v>130</v>
      </c>
      <c r="J5" s="8" t="s">
        <v>131</v>
      </c>
      <c r="K5" s="8" t="s">
        <v>132</v>
      </c>
      <c r="L5" s="8" t="s">
        <v>133</v>
      </c>
    </row>
    <row r="6" spans="1:34" ht="1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34" ht="15" customHeight="1" x14ac:dyDescent="0.2">
      <c r="A7" s="74" t="s">
        <v>134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34" ht="15" customHeight="1" x14ac:dyDescent="0.2">
      <c r="A8" s="2"/>
      <c r="B8" s="25" t="s">
        <v>135</v>
      </c>
      <c r="C8" s="45">
        <v>-301</v>
      </c>
      <c r="D8" s="45">
        <v>-88</v>
      </c>
      <c r="E8" s="45">
        <v>48</v>
      </c>
      <c r="F8" s="45">
        <v>2</v>
      </c>
      <c r="G8" s="45">
        <v>-339</v>
      </c>
      <c r="H8" s="45">
        <v>27</v>
      </c>
      <c r="I8" s="45">
        <v>26</v>
      </c>
      <c r="J8" s="45">
        <v>228</v>
      </c>
      <c r="K8" s="45">
        <v>93</v>
      </c>
      <c r="L8" s="45">
        <v>374</v>
      </c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</row>
    <row r="9" spans="1:34" ht="15" customHeight="1" x14ac:dyDescent="0.2">
      <c r="A9" s="2"/>
      <c r="B9" s="75" t="s">
        <v>136</v>
      </c>
      <c r="C9" s="48">
        <v>-105</v>
      </c>
      <c r="D9" s="48">
        <v>-78</v>
      </c>
      <c r="E9" s="48">
        <v>-56</v>
      </c>
      <c r="F9" s="48">
        <v>-202</v>
      </c>
      <c r="G9" s="48">
        <v>-441</v>
      </c>
      <c r="H9" s="48">
        <v>-155</v>
      </c>
      <c r="I9" s="48">
        <v>-151</v>
      </c>
      <c r="J9" s="48">
        <v>-196</v>
      </c>
      <c r="K9" s="48">
        <v>-387</v>
      </c>
      <c r="L9" s="48">
        <v>-889</v>
      </c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</row>
    <row r="10" spans="1:34" ht="15" customHeight="1" x14ac:dyDescent="0.2">
      <c r="A10" s="2"/>
      <c r="B10" s="76" t="s">
        <v>137</v>
      </c>
      <c r="C10" s="48">
        <v>-406</v>
      </c>
      <c r="D10" s="48">
        <v>-166</v>
      </c>
      <c r="E10" s="48">
        <v>-8</v>
      </c>
      <c r="F10" s="48">
        <v>-200</v>
      </c>
      <c r="G10" s="48">
        <v>-780</v>
      </c>
      <c r="H10" s="48">
        <v>-128</v>
      </c>
      <c r="I10" s="48">
        <v>-125</v>
      </c>
      <c r="J10" s="48">
        <v>32</v>
      </c>
      <c r="K10" s="48">
        <v>-294</v>
      </c>
      <c r="L10" s="48">
        <v>-515</v>
      </c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</row>
    <row r="11" spans="1:34" ht="15" customHeight="1" x14ac:dyDescent="0.2">
      <c r="A11" s="2"/>
      <c r="B11" s="77" t="s">
        <v>138</v>
      </c>
      <c r="C11" s="48">
        <v>0</v>
      </c>
      <c r="D11" s="48">
        <v>0</v>
      </c>
      <c r="E11" s="48">
        <v>0</v>
      </c>
      <c r="F11" s="48">
        <v>-22</v>
      </c>
      <c r="G11" s="48">
        <v>-22</v>
      </c>
      <c r="H11" s="48">
        <v>-2</v>
      </c>
      <c r="I11" s="48">
        <v>2</v>
      </c>
      <c r="J11" s="48">
        <v>1</v>
      </c>
      <c r="K11" s="48">
        <v>-7</v>
      </c>
      <c r="L11" s="48">
        <v>-6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</row>
    <row r="12" spans="1:34" ht="15" customHeight="1" x14ac:dyDescent="0.2">
      <c r="A12" s="2"/>
      <c r="B12" s="77" t="s">
        <v>139</v>
      </c>
      <c r="C12" s="48">
        <v>-406</v>
      </c>
      <c r="D12" s="48">
        <v>-166</v>
      </c>
      <c r="E12" s="48">
        <v>-8</v>
      </c>
      <c r="F12" s="48">
        <v>-222</v>
      </c>
      <c r="G12" s="48">
        <v>-802</v>
      </c>
      <c r="H12" s="48">
        <v>-130</v>
      </c>
      <c r="I12" s="48">
        <v>-123</v>
      </c>
      <c r="J12" s="48">
        <v>33</v>
      </c>
      <c r="K12" s="48">
        <v>-301</v>
      </c>
      <c r="L12" s="48">
        <v>-521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</row>
    <row r="13" spans="1:34" ht="15" customHeight="1" x14ac:dyDescent="0.2">
      <c r="A13" s="2"/>
      <c r="B13" s="77" t="s">
        <v>140</v>
      </c>
      <c r="C13" s="48">
        <v>1</v>
      </c>
      <c r="D13" s="48">
        <v>-1</v>
      </c>
      <c r="E13" s="48">
        <v>1</v>
      </c>
      <c r="F13" s="48">
        <v>-1</v>
      </c>
      <c r="G13" s="48">
        <v>0</v>
      </c>
      <c r="H13" s="48">
        <v>1</v>
      </c>
      <c r="I13" s="48">
        <v>-1</v>
      </c>
      <c r="J13" s="48">
        <v>0</v>
      </c>
      <c r="K13" s="48">
        <v>1</v>
      </c>
      <c r="L13" s="48">
        <v>1</v>
      </c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</row>
    <row r="14" spans="1:34" ht="15" customHeight="1" x14ac:dyDescent="0.2">
      <c r="A14" s="2"/>
      <c r="B14" s="77" t="s">
        <v>141</v>
      </c>
      <c r="C14" s="48">
        <v>-77</v>
      </c>
      <c r="D14" s="48">
        <v>0</v>
      </c>
      <c r="E14" s="48">
        <v>-3</v>
      </c>
      <c r="F14" s="48">
        <v>-105</v>
      </c>
      <c r="G14" s="48">
        <v>-185</v>
      </c>
      <c r="H14" s="48">
        <v>1</v>
      </c>
      <c r="I14" s="48">
        <v>0</v>
      </c>
      <c r="J14" s="48">
        <v>173</v>
      </c>
      <c r="K14" s="48">
        <v>429</v>
      </c>
      <c r="L14" s="48">
        <v>603</v>
      </c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</row>
    <row r="15" spans="1:34" ht="15" customHeight="1" x14ac:dyDescent="0.2">
      <c r="A15" s="2"/>
      <c r="B15" s="78" t="s">
        <v>142</v>
      </c>
      <c r="C15" s="48">
        <v>0</v>
      </c>
      <c r="D15" s="48">
        <v>-684</v>
      </c>
      <c r="E15" s="48">
        <v>0</v>
      </c>
      <c r="F15" s="48">
        <v>0</v>
      </c>
      <c r="G15" s="48">
        <v>-684</v>
      </c>
      <c r="H15" s="48">
        <v>0</v>
      </c>
      <c r="I15" s="48">
        <v>0</v>
      </c>
      <c r="J15" s="48">
        <v>0</v>
      </c>
      <c r="K15" s="48">
        <v>-114</v>
      </c>
      <c r="L15" s="48">
        <v>-114</v>
      </c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</row>
    <row r="16" spans="1:34" ht="15" customHeight="1" x14ac:dyDescent="0.2">
      <c r="A16" s="55"/>
      <c r="B16" s="77" t="s">
        <v>143</v>
      </c>
      <c r="C16" s="48">
        <v>148</v>
      </c>
      <c r="D16" s="48">
        <v>-598</v>
      </c>
      <c r="E16" s="48">
        <v>-84</v>
      </c>
      <c r="F16" s="48">
        <v>52.141487499999812</v>
      </c>
      <c r="G16" s="48">
        <v>-481.85851250000019</v>
      </c>
      <c r="H16" s="48">
        <v>36.053800000000024</v>
      </c>
      <c r="I16" s="48">
        <v>123.89943999999991</v>
      </c>
      <c r="J16" s="48">
        <v>-165.91848999999991</v>
      </c>
      <c r="K16" s="79">
        <v>192.80933299999992</v>
      </c>
      <c r="L16" s="48">
        <v>186.84408299999996</v>
      </c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</row>
    <row r="17" spans="1:34" ht="15" customHeight="1" x14ac:dyDescent="0.2">
      <c r="A17" s="2"/>
      <c r="B17" s="77" t="s">
        <v>144</v>
      </c>
      <c r="C17" s="48">
        <v>-334</v>
      </c>
      <c r="D17" s="48">
        <v>-1449</v>
      </c>
      <c r="E17" s="48">
        <v>-94</v>
      </c>
      <c r="F17" s="48">
        <v>-275.85851250000019</v>
      </c>
      <c r="G17" s="48">
        <v>-2152.8585125</v>
      </c>
      <c r="H17" s="48">
        <v>-91.946199999999976</v>
      </c>
      <c r="I17" s="48">
        <v>-0.1005600000000868</v>
      </c>
      <c r="J17" s="48">
        <v>40.081510000000094</v>
      </c>
      <c r="K17" s="48">
        <v>207.80933299999992</v>
      </c>
      <c r="L17" s="48">
        <v>155.84408299999996</v>
      </c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</row>
    <row r="18" spans="1:34" ht="15" customHeight="1" x14ac:dyDescent="0.25">
      <c r="A18" s="24"/>
      <c r="B18" s="80" t="s">
        <v>145</v>
      </c>
      <c r="C18" s="66">
        <v>39</v>
      </c>
      <c r="D18" s="66">
        <v>34</v>
      </c>
      <c r="E18" s="66">
        <v>45</v>
      </c>
      <c r="F18" s="66">
        <v>14</v>
      </c>
      <c r="G18" s="66">
        <v>132</v>
      </c>
      <c r="H18" s="66">
        <v>45</v>
      </c>
      <c r="I18" s="66">
        <v>43</v>
      </c>
      <c r="J18" s="66">
        <v>37</v>
      </c>
      <c r="K18" s="66">
        <v>40</v>
      </c>
      <c r="L18" s="66">
        <v>165</v>
      </c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</row>
    <row r="19" spans="1:34" ht="15" customHeight="1" x14ac:dyDescent="0.25">
      <c r="A19" s="24"/>
      <c r="B19" s="74" t="s">
        <v>146</v>
      </c>
      <c r="C19" s="45">
        <v>-373</v>
      </c>
      <c r="D19" s="45">
        <v>-1483</v>
      </c>
      <c r="E19" s="45">
        <v>-139</v>
      </c>
      <c r="F19" s="45">
        <v>-289.85851250000019</v>
      </c>
      <c r="G19" s="45">
        <v>-2284.8585125</v>
      </c>
      <c r="H19" s="45">
        <v>-136.94619999999998</v>
      </c>
      <c r="I19" s="45">
        <v>-43.100560000000087</v>
      </c>
      <c r="J19" s="45">
        <v>3.0815100000000939</v>
      </c>
      <c r="K19" s="45">
        <v>167.80933299999992</v>
      </c>
      <c r="L19" s="45">
        <v>-9.1559170000000449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</row>
    <row r="20" spans="1:34" ht="15" customHeight="1" x14ac:dyDescent="0.25">
      <c r="A20" s="24"/>
      <c r="B20" s="2"/>
      <c r="C20" s="2"/>
      <c r="D20" s="2"/>
      <c r="E20" s="2"/>
      <c r="F20" s="2"/>
      <c r="G20" s="2"/>
      <c r="H20" s="2"/>
      <c r="I20" s="2"/>
      <c r="J20" s="2"/>
      <c r="K20" s="81"/>
      <c r="L20" s="2"/>
    </row>
    <row r="21" spans="1:34" ht="15" customHeight="1" x14ac:dyDescent="0.25">
      <c r="A21" s="24"/>
      <c r="B21" s="93" t="s">
        <v>147</v>
      </c>
      <c r="C21" s="2"/>
      <c r="D21" s="2"/>
      <c r="E21" s="2"/>
      <c r="F21" s="2"/>
      <c r="G21" s="2"/>
      <c r="H21" s="2"/>
      <c r="I21" s="2"/>
      <c r="J21" s="2"/>
      <c r="K21" s="81"/>
      <c r="L21" s="2"/>
    </row>
    <row r="22" spans="1:34" x14ac:dyDescent="0.2">
      <c r="C22" s="83"/>
      <c r="D22" s="83"/>
      <c r="E22" s="83"/>
      <c r="F22" s="83"/>
      <c r="G22" s="83"/>
      <c r="H22" s="83"/>
      <c r="I22" s="83"/>
      <c r="J22" s="83"/>
      <c r="K22" s="83"/>
    </row>
    <row r="23" spans="1:34" x14ac:dyDescent="0.2">
      <c r="C23" s="83"/>
      <c r="D23" s="83"/>
      <c r="E23" s="83"/>
      <c r="F23" s="83"/>
      <c r="G23" s="83"/>
      <c r="H23" s="83"/>
      <c r="I23" s="83"/>
      <c r="J23" s="83"/>
      <c r="K23" s="83"/>
    </row>
    <row r="24" spans="1:34" x14ac:dyDescent="0.2">
      <c r="C24" s="83"/>
      <c r="D24" s="83"/>
      <c r="E24" s="83"/>
      <c r="F24" s="83"/>
      <c r="G24" s="83"/>
      <c r="H24" s="83"/>
      <c r="I24" s="83"/>
      <c r="J24" s="83"/>
      <c r="K24" s="83"/>
    </row>
    <row r="25" spans="1:34" x14ac:dyDescent="0.2">
      <c r="C25" s="83"/>
      <c r="D25" s="83"/>
      <c r="E25" s="83"/>
      <c r="F25" s="83"/>
      <c r="G25" s="83"/>
      <c r="H25" s="83"/>
      <c r="I25" s="83"/>
      <c r="J25" s="83"/>
      <c r="K25" s="83"/>
    </row>
    <row r="26" spans="1:34" x14ac:dyDescent="0.2">
      <c r="C26" s="83"/>
      <c r="D26" s="83"/>
      <c r="E26" s="83"/>
      <c r="F26" s="83"/>
      <c r="G26" s="83"/>
      <c r="H26" s="83"/>
      <c r="I26" s="83"/>
      <c r="J26" s="83"/>
      <c r="K26" s="83"/>
    </row>
    <row r="27" spans="1:34" x14ac:dyDescent="0.2">
      <c r="C27" s="83"/>
      <c r="D27" s="83"/>
      <c r="E27" s="83"/>
      <c r="F27" s="83"/>
      <c r="G27" s="83"/>
      <c r="H27" s="83"/>
      <c r="I27" s="83"/>
      <c r="J27" s="83"/>
      <c r="K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</row>
    <row r="28" spans="1:34" x14ac:dyDescent="0.2">
      <c r="C28" s="83"/>
      <c r="D28" s="83"/>
      <c r="E28" s="83"/>
      <c r="F28" s="83"/>
      <c r="G28" s="83"/>
      <c r="H28" s="83"/>
      <c r="I28" s="83"/>
      <c r="J28" s="83"/>
      <c r="K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</row>
    <row r="29" spans="1:34" x14ac:dyDescent="0.2">
      <c r="C29" s="83"/>
      <c r="D29" s="83"/>
      <c r="E29" s="83"/>
      <c r="F29" s="83"/>
      <c r="G29" s="83"/>
      <c r="H29" s="83"/>
      <c r="I29" s="83"/>
      <c r="J29" s="83"/>
      <c r="K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</row>
    <row r="30" spans="1:34" x14ac:dyDescent="0.2">
      <c r="C30" s="83"/>
      <c r="D30" s="83"/>
      <c r="E30" s="83"/>
      <c r="F30" s="83"/>
      <c r="G30" s="83"/>
      <c r="H30" s="83"/>
      <c r="I30" s="83"/>
      <c r="J30" s="83"/>
      <c r="K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</row>
    <row r="31" spans="1:34" x14ac:dyDescent="0.2">
      <c r="C31" s="83"/>
      <c r="D31" s="83"/>
      <c r="E31" s="83"/>
      <c r="F31" s="83"/>
      <c r="G31" s="83"/>
      <c r="H31" s="83"/>
      <c r="I31" s="83"/>
      <c r="J31" s="83"/>
      <c r="K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</row>
    <row r="32" spans="1:34" x14ac:dyDescent="0.2">
      <c r="C32" s="83"/>
      <c r="D32" s="83"/>
      <c r="E32" s="83"/>
      <c r="F32" s="83"/>
      <c r="G32" s="83"/>
      <c r="H32" s="83"/>
      <c r="I32" s="83"/>
      <c r="J32" s="83"/>
      <c r="K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</row>
    <row r="33" spans="3:25" x14ac:dyDescent="0.2">
      <c r="C33" s="83"/>
      <c r="D33" s="83"/>
      <c r="E33" s="83"/>
      <c r="F33" s="83"/>
      <c r="G33" s="83"/>
      <c r="H33" s="83"/>
      <c r="I33" s="83"/>
      <c r="J33" s="83"/>
      <c r="K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</row>
    <row r="34" spans="3:25" x14ac:dyDescent="0.2">
      <c r="C34" s="83"/>
      <c r="D34" s="83"/>
      <c r="E34" s="83"/>
      <c r="F34" s="83"/>
      <c r="G34" s="83"/>
      <c r="H34" s="83"/>
      <c r="I34" s="83"/>
      <c r="J34" s="83"/>
      <c r="K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</row>
    <row r="35" spans="3:25" x14ac:dyDescent="0.2">
      <c r="C35" s="83"/>
      <c r="D35" s="83"/>
      <c r="E35" s="83"/>
      <c r="F35" s="83"/>
      <c r="G35" s="83"/>
      <c r="H35" s="83"/>
      <c r="I35" s="83"/>
      <c r="J35" s="83"/>
      <c r="K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3:25" x14ac:dyDescent="0.2">
      <c r="C36" s="83"/>
      <c r="D36" s="83"/>
      <c r="E36" s="83"/>
      <c r="F36" s="83"/>
      <c r="G36" s="83"/>
      <c r="H36" s="83"/>
      <c r="I36" s="83"/>
      <c r="J36" s="83"/>
      <c r="K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3:25" x14ac:dyDescent="0.2">
      <c r="C37" s="83"/>
      <c r="D37" s="83"/>
      <c r="E37" s="83"/>
      <c r="F37" s="83"/>
      <c r="G37" s="83"/>
      <c r="H37" s="83"/>
      <c r="I37" s="83"/>
      <c r="J37" s="83"/>
      <c r="K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</row>
    <row r="38" spans="3:25" x14ac:dyDescent="0.2">
      <c r="C38" s="83"/>
      <c r="D38" s="83"/>
      <c r="E38" s="83"/>
      <c r="F38" s="83"/>
      <c r="G38" s="83"/>
      <c r="H38" s="83"/>
      <c r="I38" s="83"/>
      <c r="J38" s="83"/>
      <c r="K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</row>
    <row r="39" spans="3:25" x14ac:dyDescent="0.2">
      <c r="C39" s="83"/>
      <c r="D39" s="83"/>
      <c r="E39" s="83"/>
      <c r="F39" s="83"/>
      <c r="G39" s="83"/>
      <c r="H39" s="83"/>
      <c r="I39" s="83"/>
      <c r="J39" s="83"/>
      <c r="K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</row>
    <row r="40" spans="3:25" x14ac:dyDescent="0.2">
      <c r="C40" s="83"/>
      <c r="D40" s="83"/>
      <c r="E40" s="83"/>
      <c r="F40" s="83"/>
      <c r="G40" s="83"/>
      <c r="H40" s="83"/>
      <c r="I40" s="83"/>
      <c r="J40" s="83"/>
      <c r="K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</row>
    <row r="41" spans="3:25" x14ac:dyDescent="0.2">
      <c r="C41" s="83"/>
      <c r="D41" s="83"/>
      <c r="E41" s="83"/>
      <c r="F41" s="83"/>
      <c r="G41" s="83"/>
      <c r="H41" s="83"/>
      <c r="I41" s="83"/>
      <c r="J41" s="83"/>
      <c r="K41" s="83"/>
    </row>
    <row r="42" spans="3:25" x14ac:dyDescent="0.2">
      <c r="C42" s="83"/>
      <c r="D42" s="83"/>
      <c r="E42" s="83"/>
      <c r="F42" s="83"/>
      <c r="G42" s="83"/>
      <c r="H42" s="83"/>
      <c r="I42" s="83"/>
      <c r="J42" s="83"/>
      <c r="K42" s="83"/>
    </row>
    <row r="43" spans="3:25" x14ac:dyDescent="0.2">
      <c r="C43" s="83"/>
      <c r="D43" s="83"/>
      <c r="E43" s="83"/>
      <c r="F43" s="83"/>
      <c r="G43" s="83"/>
      <c r="H43" s="83"/>
      <c r="I43" s="83"/>
      <c r="J43" s="83"/>
      <c r="K43" s="83"/>
    </row>
    <row r="44" spans="3:25" x14ac:dyDescent="0.2">
      <c r="C44" s="83"/>
      <c r="D44" s="83"/>
      <c r="E44" s="83"/>
      <c r="F44" s="83"/>
      <c r="G44" s="83"/>
      <c r="H44" s="83"/>
      <c r="I44" s="83"/>
      <c r="J44" s="83"/>
      <c r="K44" s="83"/>
    </row>
    <row r="45" spans="3:25" x14ac:dyDescent="0.2">
      <c r="C45" s="83"/>
      <c r="D45" s="83"/>
      <c r="E45" s="83"/>
      <c r="F45" s="83"/>
      <c r="G45" s="83"/>
      <c r="H45" s="83"/>
      <c r="I45" s="83"/>
      <c r="J45" s="83"/>
      <c r="K45" s="83"/>
    </row>
    <row r="46" spans="3:25" x14ac:dyDescent="0.2">
      <c r="C46" s="83"/>
      <c r="D46" s="83"/>
      <c r="E46" s="83"/>
      <c r="F46" s="83"/>
      <c r="G46" s="83"/>
      <c r="H46" s="83"/>
      <c r="I46" s="83"/>
      <c r="J46" s="83"/>
      <c r="K46" s="83"/>
    </row>
    <row r="47" spans="3:25" x14ac:dyDescent="0.2">
      <c r="C47" s="83"/>
      <c r="D47" s="83"/>
      <c r="E47" s="83"/>
      <c r="F47" s="83"/>
      <c r="G47" s="83"/>
      <c r="H47" s="83"/>
      <c r="I47" s="83"/>
      <c r="J47" s="83"/>
      <c r="K47" s="83"/>
    </row>
    <row r="48" spans="3:25" x14ac:dyDescent="0.2">
      <c r="C48" s="83"/>
      <c r="D48" s="83"/>
      <c r="E48" s="83"/>
      <c r="F48" s="83"/>
      <c r="G48" s="83"/>
      <c r="H48" s="83"/>
      <c r="I48" s="83"/>
      <c r="J48" s="83"/>
      <c r="K48" s="83"/>
    </row>
  </sheetData>
  <mergeCells count="1">
    <mergeCell ref="E1:F1"/>
  </mergeCells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</vt:lpstr>
      <vt:lpstr>GROUPE!Zone_d_impression</vt:lpstr>
      <vt:lpstr>'HORS POLE'!Zone_d_impression</vt:lpstr>
      <vt:lpstr>IBFS!Zone_d_impression</vt:lpstr>
      <vt:lpstr>RBDF!Zone_d_impression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BERTRAND DE GASQUET</dc:creator>
  <cp:keywords/>
  <dc:description/>
  <cp:lastModifiedBy>VANESSA REIDOR</cp:lastModifiedBy>
  <cp:lastPrinted>2022-03-24T10:28:18Z</cp:lastPrinted>
  <dcterms:created xsi:type="dcterms:W3CDTF">2022-02-09T19:48:17Z</dcterms:created>
  <dcterms:modified xsi:type="dcterms:W3CDTF">2022-04-04T06:16:07Z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2022-03-24T13:50:09Z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a8f27e14-ba77-4974-a2d6-16adc5d5ce13</vt:lpwstr>
  </property>
  <property fmtid="{D5CDD505-2E9C-101B-9397-08002B2CF9AE}" pid="8" name="MSIP_Label_a401b303-ecb1-4a9d-936a-70858c2d9a3e_ContentBits">
    <vt:lpwstr>0</vt:lpwstr>
  </property>
</Properties>
</file>