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DFIN\INV\NEW\1 - COMMUNICATION FINANCIERE\2022\Remise en structure\Version finale\"/>
    </mc:Choice>
  </mc:AlternateContent>
  <xr:revisionPtr revIDLastSave="0" documentId="13_ncr:1_{961964CB-3FC9-4BCE-A718-338E4F44591B}" xr6:coauthVersionLast="46" xr6:coauthVersionMax="46" xr10:uidLastSave="{00000000-0000-0000-0000-000000000000}"/>
  <bookViews>
    <workbookView xWindow="-30" yWindow="300" windowWidth="28800" windowHeight="15435" activeTab="3" xr2:uid="{00000000-000D-0000-FFFF-FFFF00000000}"/>
  </bookViews>
  <sheets>
    <sheet name="GROUPE - EN" sheetId="2" r:id="rId1"/>
    <sheet name="RBDF - EN" sheetId="3" r:id="rId2"/>
    <sheet name="IBFS - EN" sheetId="4" r:id="rId3"/>
    <sheet name="GBIS - EN" sheetId="5" r:id="rId4"/>
    <sheet name="HORS POLE - EN" sheetId="6" r:id="rId5"/>
  </sheets>
  <externalReferences>
    <externalReference r:id="rId6"/>
  </externalReferenc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3" l="1"/>
  <c r="G7" i="3"/>
  <c r="J9" i="3" l="1"/>
  <c r="J11" i="3" s="1"/>
  <c r="J15" i="3" s="1"/>
  <c r="J17" i="3" s="1"/>
  <c r="K56" i="5"/>
  <c r="K41" i="5"/>
  <c r="K43" i="5" s="1"/>
  <c r="K48" i="5" s="1"/>
  <c r="K50" i="5" s="1"/>
  <c r="K21" i="5"/>
  <c r="K54" i="5" s="1"/>
  <c r="K10" i="5"/>
  <c r="K15" i="5" s="1"/>
  <c r="K17" i="5" s="1"/>
  <c r="K8" i="5"/>
  <c r="K26" i="5" l="1"/>
  <c r="K28" i="5" s="1"/>
  <c r="K33" i="5" s="1"/>
  <c r="K35" i="5" s="1"/>
  <c r="K58" i="5"/>
  <c r="K63" i="5" l="1"/>
  <c r="K65" i="5" l="1"/>
  <c r="J56" i="5" l="1"/>
  <c r="J58" i="5" s="1"/>
  <c r="J41" i="5"/>
  <c r="J43" i="5" s="1"/>
  <c r="J48" i="5" s="1"/>
  <c r="J50" i="5" s="1"/>
  <c r="J26" i="5"/>
  <c r="J28" i="5" s="1"/>
  <c r="J33" i="5" s="1"/>
  <c r="J35" i="5" s="1"/>
  <c r="J21" i="5"/>
  <c r="J8" i="5"/>
  <c r="J10" i="5" s="1"/>
  <c r="J15" i="5" s="1"/>
  <c r="J17" i="5" s="1"/>
  <c r="I9" i="3" l="1"/>
  <c r="I11" i="3" s="1"/>
  <c r="I15" i="3" s="1"/>
  <c r="I17" i="3" s="1"/>
  <c r="I56" i="5"/>
  <c r="I41" i="5"/>
  <c r="I26" i="5"/>
  <c r="I21" i="5"/>
  <c r="I8" i="5"/>
  <c r="H9" i="3"/>
  <c r="H11" i="3" s="1"/>
  <c r="H15" i="3" s="1"/>
  <c r="H17" i="3" s="1"/>
  <c r="I28" i="5" l="1"/>
  <c r="I43" i="5"/>
  <c r="I10" i="5"/>
  <c r="I58" i="5"/>
  <c r="J63" i="5"/>
  <c r="J65" i="5" s="1"/>
  <c r="H64" i="5"/>
  <c r="H62" i="5"/>
  <c r="H61" i="5"/>
  <c r="H60" i="5"/>
  <c r="H59" i="5"/>
  <c r="H57" i="5"/>
  <c r="H55" i="5"/>
  <c r="H49" i="5"/>
  <c r="H47" i="5"/>
  <c r="H46" i="5"/>
  <c r="H45" i="5"/>
  <c r="H44" i="5"/>
  <c r="H42" i="5"/>
  <c r="G41" i="5"/>
  <c r="H40" i="5"/>
  <c r="H39" i="5"/>
  <c r="H34" i="5"/>
  <c r="H32" i="5"/>
  <c r="H31" i="5"/>
  <c r="H30" i="5"/>
  <c r="H29" i="5"/>
  <c r="H27" i="5"/>
  <c r="H25" i="5"/>
  <c r="H24" i="5"/>
  <c r="H23" i="5"/>
  <c r="H22" i="5"/>
  <c r="G21" i="5"/>
  <c r="H16" i="5"/>
  <c r="H14" i="5"/>
  <c r="H13" i="5"/>
  <c r="H12" i="5"/>
  <c r="H11" i="5"/>
  <c r="G10" i="5"/>
  <c r="G15" i="5" s="1"/>
  <c r="H9" i="5"/>
  <c r="G8" i="5"/>
  <c r="H7" i="5"/>
  <c r="H6" i="5"/>
  <c r="I48" i="5" l="1"/>
  <c r="G43" i="5"/>
  <c r="G48" i="5" s="1"/>
  <c r="G54" i="5"/>
  <c r="I15" i="5"/>
  <c r="I33" i="5"/>
  <c r="I63" i="5"/>
  <c r="G50" i="5"/>
  <c r="G17" i="5"/>
  <c r="G26" i="5"/>
  <c r="G56" i="5" l="1"/>
  <c r="I35" i="5"/>
  <c r="I17" i="5"/>
  <c r="I50" i="5"/>
  <c r="I65" i="5"/>
  <c r="G28" i="5"/>
  <c r="G58" i="5" l="1"/>
  <c r="G33" i="5"/>
  <c r="G63" i="5" l="1"/>
  <c r="G35" i="5"/>
  <c r="G65" i="5" l="1"/>
  <c r="G16" i="3"/>
  <c r="G13" i="3"/>
  <c r="G12" i="3"/>
  <c r="G10" i="3"/>
  <c r="G8" i="3"/>
  <c r="G6" i="3"/>
  <c r="F9" i="3"/>
  <c r="F11" i="3" s="1"/>
  <c r="F15" i="3" s="1"/>
  <c r="F17" i="3" s="1"/>
  <c r="G11" i="3" l="1"/>
  <c r="G9" i="3"/>
  <c r="F41" i="5" l="1"/>
  <c r="F43" i="5" s="1"/>
  <c r="F48" i="5" s="1"/>
  <c r="F50" i="5" s="1"/>
  <c r="F21" i="5"/>
  <c r="F8" i="5"/>
  <c r="F10" i="5" s="1"/>
  <c r="F15" i="5" s="1"/>
  <c r="F17" i="5" s="1"/>
  <c r="E9" i="3"/>
  <c r="E11" i="3" s="1"/>
  <c r="E15" i="3" s="1"/>
  <c r="E17" i="3" s="1"/>
  <c r="F54" i="5" l="1"/>
  <c r="F26" i="5"/>
  <c r="E41" i="5"/>
  <c r="E43" i="5" s="1"/>
  <c r="E48" i="5" s="1"/>
  <c r="E50" i="5" s="1"/>
  <c r="E21" i="5"/>
  <c r="E8" i="5"/>
  <c r="E10" i="5" s="1"/>
  <c r="E15" i="5" s="1"/>
  <c r="E17" i="5" s="1"/>
  <c r="D9" i="3"/>
  <c r="D11" i="3" s="1"/>
  <c r="D15" i="3" s="1"/>
  <c r="D17" i="3" s="1"/>
  <c r="D66" i="5"/>
  <c r="D56" i="5"/>
  <c r="D58" i="5" s="1"/>
  <c r="D63" i="5" s="1"/>
  <c r="D65" i="5" s="1"/>
  <c r="D41" i="5"/>
  <c r="D21" i="5"/>
  <c r="D8" i="5"/>
  <c r="C18" i="3"/>
  <c r="C14" i="3"/>
  <c r="G14" i="3" s="1"/>
  <c r="C11" i="3"/>
  <c r="C9" i="3"/>
  <c r="E54" i="5" l="1"/>
  <c r="F28" i="5"/>
  <c r="F56" i="5"/>
  <c r="D43" i="5"/>
  <c r="H41" i="5"/>
  <c r="D10" i="5"/>
  <c r="H8" i="5"/>
  <c r="D26" i="5"/>
  <c r="H21" i="5"/>
  <c r="E26" i="5"/>
  <c r="C15" i="3"/>
  <c r="F33" i="5" l="1"/>
  <c r="E28" i="5"/>
  <c r="F58" i="5"/>
  <c r="H54" i="5"/>
  <c r="E56" i="5"/>
  <c r="D15" i="5"/>
  <c r="H10" i="5"/>
  <c r="D28" i="5"/>
  <c r="H26" i="5"/>
  <c r="D48" i="5"/>
  <c r="H43" i="5"/>
  <c r="C17" i="3"/>
  <c r="G17" i="3" s="1"/>
  <c r="G15" i="3"/>
  <c r="F63" i="5" l="1"/>
  <c r="E33" i="5"/>
  <c r="H56" i="5"/>
  <c r="E58" i="5"/>
  <c r="F35" i="5"/>
  <c r="D33" i="5"/>
  <c r="H28" i="5"/>
  <c r="D50" i="5"/>
  <c r="H50" i="5" s="1"/>
  <c r="H48" i="5"/>
  <c r="D17" i="5"/>
  <c r="H17" i="5" s="1"/>
  <c r="H15" i="5"/>
  <c r="E35" i="5" l="1"/>
  <c r="F65" i="5"/>
  <c r="E63" i="5"/>
  <c r="H58" i="5"/>
  <c r="D35" i="5"/>
  <c r="H33" i="5"/>
  <c r="H35" i="5" l="1"/>
  <c r="H63" i="5"/>
  <c r="E65" i="5"/>
  <c r="H65" i="5" l="1"/>
</calcChain>
</file>

<file path=xl/sharedStrings.xml><?xml version="1.0" encoding="utf-8"?>
<sst xmlns="http://schemas.openxmlformats.org/spreadsheetml/2006/main" count="268" uniqueCount="151">
  <si>
    <r>
      <rPr>
        <sz val="12"/>
        <color rgb="FF000000"/>
        <rFont val="Arial"/>
        <family val="2"/>
      </rPr>
      <t>GROUP</t>
    </r>
  </si>
  <si>
    <t/>
  </si>
  <si>
    <r>
      <rPr>
        <b/>
        <sz val="14"/>
        <color rgb="FF000000"/>
        <rFont val="Arial"/>
        <family val="2"/>
      </rPr>
      <t>QUARTERLY RESULTS</t>
    </r>
  </si>
  <si>
    <r>
      <rPr>
        <i/>
        <sz val="10"/>
        <color rgb="FF000000"/>
        <rFont val="Arial"/>
        <family val="2"/>
      </rPr>
      <t>(in millions of euros)</t>
    </r>
  </si>
  <si>
    <r>
      <rPr>
        <b/>
        <sz val="10"/>
        <color rgb="FF000000"/>
        <rFont val="Arial"/>
        <family val="2"/>
      </rPr>
      <t>Q1-20</t>
    </r>
  </si>
  <si>
    <r>
      <rPr>
        <b/>
        <sz val="10"/>
        <color rgb="FF000000"/>
        <rFont val="Arial"/>
        <family val="2"/>
      </rPr>
      <t>Q2-20</t>
    </r>
  </si>
  <si>
    <r>
      <rPr>
        <b/>
        <sz val="10"/>
        <color rgb="FF000000"/>
        <rFont val="Arial"/>
        <family val="2"/>
      </rPr>
      <t>Q3-20</t>
    </r>
  </si>
  <si>
    <r>
      <rPr>
        <b/>
        <sz val="10"/>
        <color rgb="FF000000"/>
        <rFont val="Arial"/>
        <family val="2"/>
      </rPr>
      <t>Q4-20</t>
    </r>
  </si>
  <si>
    <r>
      <rPr>
        <b/>
        <sz val="10"/>
        <color rgb="FF000000"/>
        <rFont val="Arial"/>
        <family val="2"/>
      </rPr>
      <t>Q1-21</t>
    </r>
  </si>
  <si>
    <r>
      <rPr>
        <b/>
        <sz val="10"/>
        <color rgb="FF000000"/>
        <rFont val="Arial"/>
        <family val="2"/>
      </rPr>
      <t>Q2-21</t>
    </r>
  </si>
  <si>
    <r>
      <rPr>
        <b/>
        <sz val="10"/>
        <color rgb="FF000000"/>
        <rFont val="Arial"/>
        <family val="2"/>
      </rPr>
      <t>Q3-21</t>
    </r>
  </si>
  <si>
    <r>
      <rPr>
        <b/>
        <sz val="10"/>
        <color rgb="FF000000"/>
        <rFont val="Arial"/>
        <family val="2"/>
      </rPr>
      <t>Q4-21</t>
    </r>
  </si>
  <si>
    <r>
      <rPr>
        <b/>
        <sz val="10"/>
        <color rgb="FF000000"/>
        <rFont val="Arial"/>
        <family val="2"/>
      </rPr>
      <t>2021</t>
    </r>
  </si>
  <si>
    <r>
      <rPr>
        <b/>
        <sz val="10"/>
        <color rgb="FF000000"/>
        <rFont val="Arial"/>
        <family val="2"/>
      </rPr>
      <t>Group</t>
    </r>
  </si>
  <si>
    <r>
      <rPr>
        <b/>
        <sz val="10"/>
        <color rgb="FF000000"/>
        <rFont val="Arial"/>
        <family val="2"/>
      </rPr>
      <t>Net banking income</t>
    </r>
  </si>
  <si>
    <r>
      <rPr>
        <sz val="10"/>
        <color rgb="FF000000"/>
        <rFont val="Arial"/>
        <family val="2"/>
      </rPr>
      <t>Operating expenses</t>
    </r>
  </si>
  <si>
    <r>
      <rPr>
        <sz val="10"/>
        <color rgb="FF000000"/>
        <rFont val="Arial"/>
        <family val="2"/>
      </rPr>
      <t>Gross operating income</t>
    </r>
  </si>
  <si>
    <r>
      <rPr>
        <sz val="10"/>
        <color rgb="FF000000"/>
        <rFont val="Arial"/>
        <family val="2"/>
      </rPr>
      <t>Net cost of risk</t>
    </r>
  </si>
  <si>
    <r>
      <rPr>
        <sz val="10"/>
        <color rgb="FF000000"/>
        <rFont val="Arial"/>
        <family val="2"/>
      </rPr>
      <t>Operating income</t>
    </r>
  </si>
  <si>
    <r>
      <rPr>
        <sz val="10"/>
        <color rgb="FF000000"/>
        <rFont val="Arial"/>
        <family val="2"/>
      </rPr>
      <t>Net income from companies accounted for by the equity method</t>
    </r>
  </si>
  <si>
    <r>
      <rPr>
        <sz val="10"/>
        <color rgb="FF000000"/>
        <rFont val="Arial"/>
        <family val="2"/>
      </rPr>
      <t>Net income from other assets</t>
    </r>
  </si>
  <si>
    <r>
      <rPr>
        <sz val="10"/>
        <color rgb="FF000000"/>
        <rFont val="Arial"/>
        <family val="2"/>
      </rPr>
      <t>Impairment losses on goodwill</t>
    </r>
  </si>
  <si>
    <r>
      <rPr>
        <sz val="10"/>
        <color rgb="FF000000"/>
        <rFont val="Arial"/>
        <family val="2"/>
      </rPr>
      <t>Income tax</t>
    </r>
  </si>
  <si>
    <r>
      <rPr>
        <sz val="10"/>
        <color rgb="FF000000"/>
        <rFont val="Arial"/>
        <family val="2"/>
      </rPr>
      <t>Net income</t>
    </r>
  </si>
  <si>
    <r>
      <rPr>
        <i/>
        <sz val="10"/>
        <color rgb="FF000000"/>
        <rFont val="Arial"/>
        <family val="2"/>
      </rPr>
      <t>O.w. non controlling interests</t>
    </r>
  </si>
  <si>
    <r>
      <rPr>
        <b/>
        <sz val="10"/>
        <color rgb="FF000000"/>
        <rFont val="Arial"/>
        <family val="2"/>
      </rPr>
      <t>Group net income</t>
    </r>
  </si>
  <si>
    <r>
      <rPr>
        <sz val="10"/>
        <color rgb="FF000000"/>
        <rFont val="Arial"/>
        <family val="2"/>
      </rPr>
      <t>Average allocated capital</t>
    </r>
  </si>
  <si>
    <r>
      <rPr>
        <sz val="10"/>
        <color rgb="FF000000"/>
        <rFont val="Arial"/>
        <family val="2"/>
      </rPr>
      <t>Group ROE (after tax)</t>
    </r>
  </si>
  <si>
    <r>
      <rPr>
        <sz val="12"/>
        <color rgb="FF000000"/>
        <rFont val="Arial"/>
        <family val="2"/>
      </rPr>
      <t>FRENCH RETAIL BANKING</t>
    </r>
  </si>
  <si>
    <r>
      <rPr>
        <b/>
        <sz val="14"/>
        <color rgb="FF000000"/>
        <rFont val="Arial"/>
        <family val="2"/>
      </rPr>
      <t>QUARTERLY RESULTS</t>
    </r>
  </si>
  <si>
    <r>
      <rPr>
        <i/>
        <sz val="10"/>
        <color rgb="FF000000"/>
        <rFont val="Arial"/>
        <family val="2"/>
      </rPr>
      <t>(in millions of euros)</t>
    </r>
  </si>
  <si>
    <r>
      <rPr>
        <b/>
        <sz val="10"/>
        <color rgb="FF000000"/>
        <rFont val="Arial"/>
        <family val="2"/>
      </rPr>
      <t>Q1-20</t>
    </r>
  </si>
  <si>
    <r>
      <rPr>
        <b/>
        <sz val="10"/>
        <color rgb="FF000000"/>
        <rFont val="Arial"/>
        <family val="2"/>
      </rPr>
      <t>Q2-20</t>
    </r>
  </si>
  <si>
    <r>
      <rPr>
        <b/>
        <sz val="10"/>
        <color rgb="FF000000"/>
        <rFont val="Arial"/>
        <family val="2"/>
      </rPr>
      <t>Q3-20</t>
    </r>
  </si>
  <si>
    <r>
      <rPr>
        <b/>
        <sz val="10"/>
        <color rgb="FF000000"/>
        <rFont val="Arial"/>
        <family val="2"/>
      </rPr>
      <t>Q4-20</t>
    </r>
  </si>
  <si>
    <r>
      <rPr>
        <b/>
        <sz val="10"/>
        <color rgb="FF000000"/>
        <rFont val="Arial"/>
        <family val="2"/>
      </rPr>
      <t>Q1-21</t>
    </r>
  </si>
  <si>
    <r>
      <rPr>
        <b/>
        <sz val="10"/>
        <color rgb="FF000000"/>
        <rFont val="Arial"/>
        <family val="2"/>
      </rPr>
      <t>Q2-21</t>
    </r>
  </si>
  <si>
    <r>
      <rPr>
        <b/>
        <sz val="10"/>
        <color rgb="FF000000"/>
        <rFont val="Arial"/>
        <family val="2"/>
      </rPr>
      <t>Q3-21</t>
    </r>
  </si>
  <si>
    <r>
      <rPr>
        <b/>
        <sz val="10"/>
        <color rgb="FF000000"/>
        <rFont val="Arial"/>
        <family val="2"/>
      </rPr>
      <t>Q4-21</t>
    </r>
  </si>
  <si>
    <r>
      <rPr>
        <b/>
        <sz val="10"/>
        <color rgb="FF000000"/>
        <rFont val="Arial"/>
        <family val="2"/>
      </rPr>
      <t>2021</t>
    </r>
  </si>
  <si>
    <r>
      <rPr>
        <b/>
        <sz val="10"/>
        <color rgb="FF000000"/>
        <rFont val="Arial"/>
        <family val="2"/>
      </rPr>
      <t>French Retail Banking</t>
    </r>
  </si>
  <si>
    <r>
      <rPr>
        <sz val="12"/>
        <color rgb="FF000000"/>
        <rFont val="Arial"/>
        <family val="2"/>
      </rPr>
      <t>INTERNATIONAL RETAIL BANKING &amp; FINANCIAL SERVICES</t>
    </r>
  </si>
  <si>
    <r>
      <rPr>
        <b/>
        <sz val="14"/>
        <color rgb="FF000000"/>
        <rFont val="Arial"/>
        <family val="2"/>
      </rPr>
      <t>QUARTERLY RESULTS</t>
    </r>
  </si>
  <si>
    <r>
      <rPr>
        <i/>
        <sz val="9"/>
        <color rgb="FF000000"/>
        <rFont val="Arial"/>
        <family val="2"/>
      </rPr>
      <t>(en millions d'euros)</t>
    </r>
  </si>
  <si>
    <r>
      <rPr>
        <b/>
        <sz val="10"/>
        <color rgb="FF000000"/>
        <rFont val="Arial"/>
        <family val="2"/>
      </rPr>
      <t>Q1-20</t>
    </r>
  </si>
  <si>
    <r>
      <rPr>
        <b/>
        <sz val="10"/>
        <color rgb="FF000000"/>
        <rFont val="Arial"/>
        <family val="2"/>
      </rPr>
      <t>Q2-20</t>
    </r>
  </si>
  <si>
    <r>
      <rPr>
        <b/>
        <sz val="10"/>
        <color rgb="FF000000"/>
        <rFont val="Arial"/>
        <family val="2"/>
      </rPr>
      <t>Q3-20</t>
    </r>
  </si>
  <si>
    <r>
      <rPr>
        <b/>
        <sz val="10"/>
        <color rgb="FF000000"/>
        <rFont val="Arial"/>
        <family val="2"/>
      </rPr>
      <t>Q4-20</t>
    </r>
  </si>
  <si>
    <r>
      <rPr>
        <b/>
        <sz val="10"/>
        <color rgb="FF000000"/>
        <rFont val="Arial"/>
        <family val="2"/>
      </rPr>
      <t>Q1-21</t>
    </r>
  </si>
  <si>
    <r>
      <rPr>
        <b/>
        <sz val="10"/>
        <color rgb="FF000000"/>
        <rFont val="Arial"/>
        <family val="2"/>
      </rPr>
      <t>Q2-21</t>
    </r>
  </si>
  <si>
    <r>
      <rPr>
        <b/>
        <sz val="10"/>
        <color rgb="FF000000"/>
        <rFont val="Arial"/>
        <family val="2"/>
      </rPr>
      <t>Q3-21</t>
    </r>
  </si>
  <si>
    <r>
      <rPr>
        <b/>
        <sz val="10"/>
        <color rgb="FF000000"/>
        <rFont val="Arial"/>
        <family val="2"/>
      </rPr>
      <t>Q4-21</t>
    </r>
  </si>
  <si>
    <r>
      <rPr>
        <b/>
        <sz val="10"/>
        <color rgb="FF000000"/>
        <rFont val="Arial"/>
        <family val="2"/>
      </rPr>
      <t>2021</t>
    </r>
  </si>
  <si>
    <r>
      <rPr>
        <b/>
        <sz val="10"/>
        <color rgb="FF000000"/>
        <rFont val="Arial"/>
        <family val="2"/>
      </rPr>
      <t>International Retail Banking and Financial Services</t>
    </r>
  </si>
  <si>
    <r>
      <rPr>
        <b/>
        <sz val="9"/>
        <color rgb="FF000000"/>
        <rFont val="Arial"/>
        <family val="2"/>
      </rPr>
      <t>Net banking income</t>
    </r>
  </si>
  <si>
    <r>
      <rPr>
        <sz val="9"/>
        <color rgb="FF000000"/>
        <rFont val="Arial"/>
        <family val="2"/>
      </rPr>
      <t>Operating expenses</t>
    </r>
  </si>
  <si>
    <r>
      <rPr>
        <i/>
        <sz val="9"/>
        <color rgb="FF000000"/>
        <rFont val="Arial"/>
        <family val="2"/>
      </rPr>
      <t>Gross operating income</t>
    </r>
  </si>
  <si>
    <r>
      <rPr>
        <sz val="9"/>
        <color rgb="FF000000"/>
        <rFont val="Arial"/>
        <family val="2"/>
      </rPr>
      <t>Net cost of risk</t>
    </r>
  </si>
  <si>
    <r>
      <rPr>
        <i/>
        <sz val="9"/>
        <color rgb="FF000000"/>
        <rFont val="Arial"/>
        <family val="2"/>
      </rPr>
      <t>Operating income</t>
    </r>
  </si>
  <si>
    <r>
      <rPr>
        <sz val="9"/>
        <color rgb="FF000000"/>
        <rFont val="Arial"/>
        <family val="2"/>
      </rPr>
      <t>Net income from companies accounted for by the equity method</t>
    </r>
  </si>
  <si>
    <r>
      <rPr>
        <sz val="9"/>
        <color rgb="FF000000"/>
        <rFont val="Arial"/>
        <family val="2"/>
      </rPr>
      <t>Net income from other assets</t>
    </r>
  </si>
  <si>
    <r>
      <rPr>
        <sz val="9"/>
        <color rgb="FF000000"/>
        <rFont val="Arial"/>
        <family val="2"/>
      </rPr>
      <t>Impairment losses on goodwill</t>
    </r>
  </si>
  <si>
    <r>
      <rPr>
        <sz val="9"/>
        <color rgb="FF000000"/>
        <rFont val="Arial"/>
        <family val="2"/>
      </rPr>
      <t>Income tax</t>
    </r>
  </si>
  <si>
    <r>
      <rPr>
        <i/>
        <sz val="9"/>
        <color rgb="FF000000"/>
        <rFont val="Arial"/>
        <family val="2"/>
      </rPr>
      <t>Net income</t>
    </r>
  </si>
  <si>
    <r>
      <rPr>
        <i/>
        <sz val="9"/>
        <color rgb="FF000000"/>
        <rFont val="Arial"/>
        <family val="2"/>
      </rPr>
      <t>O.w. non controlling interests</t>
    </r>
  </si>
  <si>
    <r>
      <rPr>
        <b/>
        <i/>
        <sz val="9"/>
        <color rgb="FF000000"/>
        <rFont val="Arial"/>
        <family val="2"/>
      </rPr>
      <t>Group net income</t>
    </r>
  </si>
  <si>
    <r>
      <rPr>
        <sz val="9"/>
        <color rgb="FF000000"/>
        <rFont val="Arial"/>
        <family val="2"/>
      </rPr>
      <t>Average allocated capital</t>
    </r>
  </si>
  <si>
    <r>
      <rPr>
        <b/>
        <sz val="10"/>
        <color rgb="FF000000"/>
        <rFont val="Arial"/>
        <family val="2"/>
      </rPr>
      <t>o.w. International Banking</t>
    </r>
  </si>
  <si>
    <r>
      <rPr>
        <b/>
        <sz val="9"/>
        <color rgb="FF000000"/>
        <rFont val="Arial"/>
        <family val="2"/>
      </rPr>
      <t>o.w. Europe International Banking</t>
    </r>
  </si>
  <si>
    <r>
      <rPr>
        <b/>
        <sz val="10"/>
        <color rgb="FF000000"/>
        <rFont val="Arial"/>
        <family val="2"/>
      </rPr>
      <t>Net banking income</t>
    </r>
  </si>
  <si>
    <r>
      <rPr>
        <sz val="10"/>
        <color rgb="FF000000"/>
        <rFont val="Arial"/>
        <family val="2"/>
      </rPr>
      <t>Operating expenses</t>
    </r>
  </si>
  <si>
    <r>
      <rPr>
        <sz val="10"/>
        <color rgb="FF000000"/>
        <rFont val="Arial"/>
        <family val="2"/>
      </rPr>
      <t>Gross operating income</t>
    </r>
  </si>
  <si>
    <r>
      <rPr>
        <sz val="10"/>
        <color rgb="FF000000"/>
        <rFont val="Arial"/>
        <family val="2"/>
      </rPr>
      <t>Net cost of risk</t>
    </r>
  </si>
  <si>
    <r>
      <rPr>
        <sz val="10"/>
        <color rgb="FF000000"/>
        <rFont val="Arial"/>
        <family val="2"/>
      </rPr>
      <t>Operating income</t>
    </r>
  </si>
  <si>
    <r>
      <rPr>
        <sz val="10"/>
        <color rgb="FF000000"/>
        <rFont val="Arial"/>
        <family val="2"/>
      </rPr>
      <t>Net income from companies accounted for by the equity method</t>
    </r>
  </si>
  <si>
    <r>
      <rPr>
        <sz val="10"/>
        <color rgb="FF000000"/>
        <rFont val="Arial"/>
        <family val="2"/>
      </rPr>
      <t>Net income from other assets</t>
    </r>
  </si>
  <si>
    <r>
      <rPr>
        <sz val="10"/>
        <color rgb="FF000000"/>
        <rFont val="Arial"/>
        <family val="2"/>
      </rPr>
      <t>Impairment losses on goodwill</t>
    </r>
  </si>
  <si>
    <r>
      <rPr>
        <sz val="10"/>
        <color rgb="FF000000"/>
        <rFont val="Arial"/>
        <family val="2"/>
      </rPr>
      <t>Income tax</t>
    </r>
  </si>
  <si>
    <r>
      <rPr>
        <sz val="10"/>
        <color rgb="FF000000"/>
        <rFont val="Arial"/>
        <family val="2"/>
      </rPr>
      <t>Net income</t>
    </r>
  </si>
  <si>
    <r>
      <rPr>
        <i/>
        <sz val="10"/>
        <color rgb="FF000000"/>
        <rFont val="Arial"/>
        <family val="2"/>
      </rPr>
      <t>O.w. non controlling interests</t>
    </r>
  </si>
  <si>
    <r>
      <rPr>
        <b/>
        <sz val="10"/>
        <color rgb="FF000000"/>
        <rFont val="Arial"/>
        <family val="2"/>
      </rPr>
      <t>Group net income</t>
    </r>
  </si>
  <si>
    <r>
      <rPr>
        <sz val="10"/>
        <color rgb="FF000000"/>
        <rFont val="Arial"/>
        <family val="2"/>
      </rPr>
      <t>Average allocated capital</t>
    </r>
  </si>
  <si>
    <r>
      <rPr>
        <b/>
        <sz val="9"/>
        <color rgb="FF000000"/>
        <rFont val="Arial"/>
        <family val="2"/>
      </rPr>
      <t>o.w. Russia Retail Banking</t>
    </r>
  </si>
  <si>
    <r>
      <rPr>
        <b/>
        <sz val="9"/>
        <color rgb="FF000000"/>
        <rFont val="Arial"/>
        <family val="2"/>
      </rPr>
      <t xml:space="preserve">o.w. Africa, Mediterranean Basin and Overseas France </t>
    </r>
    <r>
      <rPr>
        <b/>
        <sz val="9"/>
        <color rgb="FF000000"/>
        <rFont val="Arial"/>
        <family val="2"/>
      </rPr>
      <t>_x000D_
Retail Banki</t>
    </r>
    <r>
      <rPr>
        <b/>
        <sz val="9"/>
        <rFont val="Arial"/>
        <family val="2"/>
      </rPr>
      <t>ng</t>
    </r>
  </si>
  <si>
    <r>
      <rPr>
        <b/>
        <sz val="10"/>
        <color rgb="FF000000"/>
        <rFont val="Arial"/>
        <family val="2"/>
      </rPr>
      <t>o.w. Insurance</t>
    </r>
  </si>
  <si>
    <r>
      <rPr>
        <b/>
        <sz val="10"/>
        <color rgb="FF000000"/>
        <rFont val="Arial"/>
        <family val="2"/>
      </rPr>
      <t>o.w. Financial Services to Corporates</t>
    </r>
  </si>
  <si>
    <r>
      <rPr>
        <sz val="9"/>
        <color rgb="FF000000"/>
        <rFont val="Arial"/>
        <family val="2"/>
      </rPr>
      <t>Net banking income</t>
    </r>
  </si>
  <si>
    <r>
      <rPr>
        <sz val="9"/>
        <color rgb="FF000000"/>
        <rFont val="Arial"/>
        <family val="2"/>
      </rPr>
      <t>Gross operating income</t>
    </r>
  </si>
  <si>
    <r>
      <rPr>
        <sz val="9"/>
        <color rgb="FF000000"/>
        <rFont val="Arial"/>
        <family val="2"/>
      </rPr>
      <t>Operating income</t>
    </r>
  </si>
  <si>
    <r>
      <rPr>
        <sz val="9"/>
        <color rgb="FF000000"/>
        <rFont val="Arial"/>
        <family val="2"/>
      </rPr>
      <t>Net income</t>
    </r>
  </si>
  <si>
    <r>
      <rPr>
        <b/>
        <sz val="9"/>
        <color rgb="FF000000"/>
        <rFont val="Arial"/>
        <family val="2"/>
      </rPr>
      <t>Group net income</t>
    </r>
  </si>
  <si>
    <r>
      <rPr>
        <sz val="12"/>
        <color rgb="FF000000"/>
        <rFont val="Arial"/>
        <family val="2"/>
      </rPr>
      <t>GLOBAL BANKING AND INVESTOR SOLUTIONS</t>
    </r>
  </si>
  <si>
    <r>
      <rPr>
        <b/>
        <sz val="14"/>
        <color rgb="FF000000"/>
        <rFont val="Arial"/>
        <family val="2"/>
      </rPr>
      <t>QUARTERLY RESULTS</t>
    </r>
  </si>
  <si>
    <r>
      <rPr>
        <i/>
        <sz val="10"/>
        <color rgb="FF000000"/>
        <rFont val="Arial"/>
        <family val="2"/>
      </rPr>
      <t>(in millions of euros)</t>
    </r>
  </si>
  <si>
    <r>
      <rPr>
        <b/>
        <sz val="10"/>
        <color rgb="FF000000"/>
        <rFont val="Arial"/>
        <family val="2"/>
      </rPr>
      <t>Q1-20</t>
    </r>
  </si>
  <si>
    <r>
      <rPr>
        <b/>
        <sz val="10"/>
        <color rgb="FF000000"/>
        <rFont val="Arial"/>
        <family val="2"/>
      </rPr>
      <t>Q2-20</t>
    </r>
  </si>
  <si>
    <r>
      <rPr>
        <b/>
        <sz val="10"/>
        <color rgb="FF000000"/>
        <rFont val="Arial"/>
        <family val="2"/>
      </rPr>
      <t>Q3-20</t>
    </r>
  </si>
  <si>
    <r>
      <rPr>
        <b/>
        <sz val="10"/>
        <color rgb="FF000000"/>
        <rFont val="Arial"/>
        <family val="2"/>
      </rPr>
      <t>Q4-20</t>
    </r>
  </si>
  <si>
    <r>
      <rPr>
        <b/>
        <sz val="10"/>
        <color rgb="FF000000"/>
        <rFont val="Arial"/>
        <family val="2"/>
      </rPr>
      <t>Q1-21</t>
    </r>
  </si>
  <si>
    <r>
      <rPr>
        <b/>
        <sz val="10"/>
        <color rgb="FF000000"/>
        <rFont val="Arial"/>
        <family val="2"/>
      </rPr>
      <t>Q2-21</t>
    </r>
  </si>
  <si>
    <r>
      <rPr>
        <b/>
        <sz val="10"/>
        <color rgb="FF000000"/>
        <rFont val="Arial"/>
        <family val="2"/>
      </rPr>
      <t>Q3-21</t>
    </r>
  </si>
  <si>
    <r>
      <rPr>
        <b/>
        <sz val="10"/>
        <color rgb="FF000000"/>
        <rFont val="Arial"/>
        <family val="2"/>
      </rPr>
      <t>Q4-21</t>
    </r>
  </si>
  <si>
    <r>
      <rPr>
        <b/>
        <sz val="10"/>
        <color rgb="FF000000"/>
        <rFont val="Arial"/>
        <family val="2"/>
      </rPr>
      <t>2021</t>
    </r>
  </si>
  <si>
    <r>
      <rPr>
        <b/>
        <sz val="10"/>
        <color rgb="FF000000"/>
        <rFont val="Arial"/>
        <family val="2"/>
      </rPr>
      <t>Global Banking and Investor Solutions</t>
    </r>
  </si>
  <si>
    <r>
      <rPr>
        <b/>
        <sz val="10"/>
        <color rgb="FF000000"/>
        <rFont val="Arial"/>
        <family val="2"/>
      </rPr>
      <t>Net banking income</t>
    </r>
  </si>
  <si>
    <r>
      <rPr>
        <sz val="10"/>
        <color rgb="FF000000"/>
        <rFont val="Arial"/>
        <family val="2"/>
      </rPr>
      <t>Operating expenses</t>
    </r>
  </si>
  <si>
    <r>
      <rPr>
        <sz val="10"/>
        <color rgb="FF000000"/>
        <rFont val="Arial"/>
        <family val="2"/>
      </rPr>
      <t>Gross operating income</t>
    </r>
  </si>
  <si>
    <r>
      <rPr>
        <sz val="10"/>
        <color rgb="FF000000"/>
        <rFont val="Arial"/>
        <family val="2"/>
      </rPr>
      <t>Net cost of risk</t>
    </r>
  </si>
  <si>
    <r>
      <rPr>
        <sz val="10"/>
        <color rgb="FF000000"/>
        <rFont val="Arial"/>
        <family val="2"/>
      </rPr>
      <t>Operating income</t>
    </r>
  </si>
  <si>
    <r>
      <rPr>
        <sz val="10"/>
        <color rgb="FF000000"/>
        <rFont val="Arial"/>
        <family val="2"/>
      </rPr>
      <t>Net income from companies accounted for by the equity method</t>
    </r>
  </si>
  <si>
    <r>
      <rPr>
        <sz val="10"/>
        <color rgb="FF000000"/>
        <rFont val="Arial"/>
        <family val="2"/>
      </rPr>
      <t>Net income from other assets</t>
    </r>
  </si>
  <si>
    <r>
      <rPr>
        <sz val="10"/>
        <color rgb="FF000000"/>
        <rFont val="Arial"/>
        <family val="2"/>
      </rPr>
      <t>Impairment losses on goodwill</t>
    </r>
  </si>
  <si>
    <r>
      <rPr>
        <sz val="10"/>
        <color rgb="FF000000"/>
        <rFont val="Arial"/>
        <family val="2"/>
      </rPr>
      <t>Income tax</t>
    </r>
  </si>
  <si>
    <r>
      <rPr>
        <sz val="10"/>
        <color rgb="FF000000"/>
        <rFont val="Arial"/>
        <family val="2"/>
      </rPr>
      <t>Net income</t>
    </r>
  </si>
  <si>
    <r>
      <rPr>
        <i/>
        <sz val="10"/>
        <color rgb="FF000000"/>
        <rFont val="Arial"/>
        <family val="2"/>
      </rPr>
      <t>O.w. non controlling interests</t>
    </r>
  </si>
  <si>
    <r>
      <rPr>
        <b/>
        <sz val="10"/>
        <color rgb="FF000000"/>
        <rFont val="Arial"/>
        <family val="2"/>
      </rPr>
      <t>Group net income</t>
    </r>
  </si>
  <si>
    <r>
      <rPr>
        <sz val="10"/>
        <color rgb="FF000000"/>
        <rFont val="Arial"/>
        <family val="2"/>
      </rPr>
      <t>Average allocated capital</t>
    </r>
  </si>
  <si>
    <r>
      <rPr>
        <b/>
        <sz val="10"/>
        <color rgb="FF000000"/>
        <rFont val="Arial"/>
        <family val="2"/>
      </rPr>
      <t xml:space="preserve">o.w. Global Markets and Investor Services </t>
    </r>
  </si>
  <si>
    <r>
      <rPr>
        <i/>
        <sz val="8"/>
        <color rgb="FF000000"/>
        <rFont val="Arial"/>
        <family val="2"/>
      </rPr>
      <t>o.w. Equities</t>
    </r>
  </si>
  <si>
    <r>
      <rPr>
        <i/>
        <sz val="8"/>
        <color rgb="FF000000"/>
        <rFont val="Arial"/>
        <family val="2"/>
      </rPr>
      <t xml:space="preserve">o.w. Fixed Income, Currencies and Commodities </t>
    </r>
  </si>
  <si>
    <r>
      <rPr>
        <i/>
        <sz val="8"/>
        <color rgb="FF000000"/>
        <rFont val="Arial"/>
        <family val="2"/>
      </rPr>
      <t>o.w. Securities Services</t>
    </r>
  </si>
  <si>
    <r>
      <rPr>
        <b/>
        <sz val="10"/>
        <color rgb="FF000000"/>
        <rFont val="Arial"/>
        <family val="2"/>
      </rPr>
      <t>o.w. Financial and Advisory</t>
    </r>
  </si>
  <si>
    <r>
      <rPr>
        <sz val="12"/>
        <color rgb="FF000000"/>
        <rFont val="Arial"/>
        <family val="2"/>
      </rPr>
      <t>CORPORATE CENTER</t>
    </r>
  </si>
  <si>
    <r>
      <rPr>
        <b/>
        <sz val="14"/>
        <color rgb="FF000000"/>
        <rFont val="Arial"/>
        <family val="2"/>
      </rPr>
      <t>QUARTERLY RESULTS</t>
    </r>
  </si>
  <si>
    <r>
      <rPr>
        <i/>
        <sz val="10"/>
        <color rgb="FF000000"/>
        <rFont val="Arial"/>
        <family val="2"/>
      </rPr>
      <t>(in millions of euros)</t>
    </r>
  </si>
  <si>
    <r>
      <rPr>
        <b/>
        <sz val="10"/>
        <color rgb="FF000000"/>
        <rFont val="Arial"/>
        <family val="2"/>
      </rPr>
      <t>Q1-20</t>
    </r>
  </si>
  <si>
    <r>
      <rPr>
        <b/>
        <sz val="10"/>
        <color rgb="FF000000"/>
        <rFont val="Arial"/>
        <family val="2"/>
      </rPr>
      <t>Q2-20</t>
    </r>
  </si>
  <si>
    <r>
      <rPr>
        <b/>
        <sz val="10"/>
        <color rgb="FF000000"/>
        <rFont val="Arial"/>
        <family val="2"/>
      </rPr>
      <t>Q3-20</t>
    </r>
  </si>
  <si>
    <r>
      <rPr>
        <b/>
        <sz val="10"/>
        <color rgb="FF000000"/>
        <rFont val="Arial"/>
        <family val="2"/>
      </rPr>
      <t>Q4-20</t>
    </r>
  </si>
  <si>
    <r>
      <rPr>
        <b/>
        <sz val="10"/>
        <color rgb="FF000000"/>
        <rFont val="Arial"/>
        <family val="2"/>
      </rPr>
      <t>Q1-21</t>
    </r>
  </si>
  <si>
    <r>
      <rPr>
        <b/>
        <sz val="10"/>
        <color rgb="FF000000"/>
        <rFont val="Arial"/>
        <family val="2"/>
      </rPr>
      <t>Q2-21</t>
    </r>
  </si>
  <si>
    <r>
      <rPr>
        <b/>
        <sz val="10"/>
        <color rgb="FF000000"/>
        <rFont val="Arial"/>
        <family val="2"/>
      </rPr>
      <t>Q3-21</t>
    </r>
  </si>
  <si>
    <r>
      <rPr>
        <b/>
        <sz val="10"/>
        <color rgb="FF000000"/>
        <rFont val="Arial"/>
        <family val="2"/>
      </rPr>
      <t>Q4-21</t>
    </r>
  </si>
  <si>
    <r>
      <rPr>
        <b/>
        <sz val="10"/>
        <color rgb="FF000000"/>
        <rFont val="Arial"/>
        <family val="2"/>
      </rPr>
      <t>2021</t>
    </r>
  </si>
  <si>
    <r>
      <rPr>
        <b/>
        <sz val="10"/>
        <color rgb="FF000000"/>
        <rFont val="Arial"/>
        <family val="2"/>
      </rPr>
      <t>Corporate Centre</t>
    </r>
  </si>
  <si>
    <r>
      <rPr>
        <b/>
        <sz val="10"/>
        <color rgb="FF000000"/>
        <rFont val="Arial"/>
        <family val="2"/>
      </rPr>
      <t>Net banking income</t>
    </r>
  </si>
  <si>
    <r>
      <rPr>
        <i/>
        <sz val="10"/>
        <color rgb="FF000000"/>
        <rFont val="Arial"/>
        <family val="2"/>
      </rPr>
      <t>Operating expenses</t>
    </r>
  </si>
  <si>
    <r>
      <rPr>
        <sz val="10"/>
        <color rgb="FF000000"/>
        <rFont val="Arial"/>
        <family val="2"/>
      </rPr>
      <t>Gross operating income</t>
    </r>
  </si>
  <si>
    <r>
      <rPr>
        <sz val="10"/>
        <color rgb="FF000000"/>
        <rFont val="Arial"/>
        <family val="2"/>
      </rPr>
      <t>Net cost of risk</t>
    </r>
  </si>
  <si>
    <r>
      <rPr>
        <sz val="10"/>
        <color rgb="FF000000"/>
        <rFont val="Arial"/>
        <family val="2"/>
      </rPr>
      <t>Operating income</t>
    </r>
  </si>
  <si>
    <r>
      <rPr>
        <sz val="10"/>
        <color rgb="FF000000"/>
        <rFont val="Arial"/>
        <family val="2"/>
      </rPr>
      <t>Net income from companies accounted for by the equity method</t>
    </r>
  </si>
  <si>
    <r>
      <rPr>
        <sz val="10"/>
        <color rgb="FF000000"/>
        <rFont val="Arial"/>
        <family val="2"/>
      </rPr>
      <t>Net income from other assets</t>
    </r>
  </si>
  <si>
    <r>
      <rPr>
        <sz val="10"/>
        <color rgb="FF000000"/>
        <rFont val="Arial"/>
        <family val="2"/>
      </rPr>
      <t>Impairment losses on goodwill</t>
    </r>
  </si>
  <si>
    <r>
      <rPr>
        <sz val="10"/>
        <color rgb="FF000000"/>
        <rFont val="Arial"/>
        <family val="2"/>
      </rPr>
      <t>Income tax</t>
    </r>
  </si>
  <si>
    <r>
      <rPr>
        <sz val="10"/>
        <color rgb="FF000000"/>
        <rFont val="Arial"/>
        <family val="2"/>
      </rPr>
      <t>Net income</t>
    </r>
  </si>
  <si>
    <r>
      <rPr>
        <i/>
        <sz val="10"/>
        <color rgb="FF000000"/>
        <rFont val="Arial"/>
        <family val="2"/>
      </rPr>
      <t>O.w. non controlling interests</t>
    </r>
  </si>
  <si>
    <r>
      <rPr>
        <b/>
        <sz val="10"/>
        <color rgb="FF000000"/>
        <rFont val="Arial"/>
        <family val="2"/>
      </rPr>
      <t>Group net income</t>
    </r>
  </si>
  <si>
    <r>
      <rPr>
        <b/>
        <sz val="10"/>
        <color rgb="FF000000"/>
        <rFont val="Arial"/>
        <family val="2"/>
      </rPr>
      <t>Net income</t>
    </r>
  </si>
  <si>
    <r>
      <rPr>
        <b/>
        <sz val="10"/>
        <color rgb="FF000000"/>
        <rFont val="Arial"/>
        <family val="2"/>
      </rPr>
      <t>Historical series restated to reflect IAS 12 amendment</t>
    </r>
    <r>
      <rPr>
        <b/>
        <sz val="10"/>
        <color theme="1"/>
        <rFont val="Arial"/>
        <family val="2"/>
      </rPr>
      <t xml:space="preserve"> and the IFRIC decision on IAS 19 (See Note 1.7 of the financial statements)</t>
    </r>
  </si>
  <si>
    <t>of which private banking</t>
  </si>
  <si>
    <t>o.w. Lyxor (disposed activities)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</si>
</sst>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\ _€_-;\-* #,##0\ _€_-;_-* &quot;-&quot;??\ _€_-;_-@_-"/>
    <numFmt numFmtId="166" formatCode="0.0%"/>
  </numFmts>
  <fonts count="28" x14ac:knownFonts="1">
    <font>
      <sz val="10"/>
      <color theme="1"/>
      <name val="Arial"/>
      <family val="2"/>
    </font>
    <font>
      <i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i/>
      <sz val="10"/>
      <color rgb="FF000000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9"/>
      <color theme="8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4"/>
      <color rgb="FF000000"/>
      <name val="Arial"/>
      <family val="2"/>
    </font>
    <font>
      <i/>
      <sz val="8"/>
      <color rgb="FF000000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44546A"/>
      </bottom>
      <diagonal/>
    </border>
    <border>
      <left/>
      <right/>
      <top style="medium">
        <color rgb="FF44546A"/>
      </top>
      <bottom/>
      <diagonal/>
    </border>
  </borders>
  <cellStyleXfs count="6">
    <xf numFmtId="0" fontId="0" fillId="0" borderId="0"/>
    <xf numFmtId="164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</cellStyleXfs>
  <cellXfs count="115">
    <xf numFmtId="0" fontId="0" fillId="0" borderId="0" xfId="0"/>
    <xf numFmtId="0" fontId="6" fillId="0" borderId="0" xfId="2" applyFont="1" applyFill="1" applyAlignment="1">
      <alignment vertical="center"/>
    </xf>
    <xf numFmtId="0" fontId="27" fillId="0" borderId="0" xfId="2"/>
    <xf numFmtId="0" fontId="5" fillId="0" borderId="0" xfId="2" applyFont="1" applyFill="1" applyAlignment="1">
      <alignment vertical="center"/>
    </xf>
    <xf numFmtId="0" fontId="1" fillId="0" borderId="1" xfId="2" quotePrefix="1" applyFont="1" applyFill="1" applyBorder="1" applyAlignment="1">
      <alignment horizontal="left" vertical="center"/>
    </xf>
    <xf numFmtId="1" fontId="4" fillId="0" borderId="1" xfId="2" applyNumberFormat="1" applyFont="1" applyFill="1" applyBorder="1" applyAlignment="1">
      <alignment horizontal="right" vertical="center" wrapText="1"/>
    </xf>
    <xf numFmtId="0" fontId="4" fillId="0" borderId="2" xfId="2" applyFont="1" applyFill="1" applyBorder="1"/>
    <xf numFmtId="0" fontId="3" fillId="0" borderId="2" xfId="2" applyFont="1" applyFill="1" applyBorder="1" applyAlignment="1">
      <alignment vertical="center"/>
    </xf>
    <xf numFmtId="0" fontId="3" fillId="2" borderId="2" xfId="2" applyFont="1" applyFill="1" applyBorder="1"/>
    <xf numFmtId="0" fontId="27" fillId="0" borderId="2" xfId="2" applyBorder="1"/>
    <xf numFmtId="0" fontId="4" fillId="0" borderId="0" xfId="2" applyFont="1" applyFill="1"/>
    <xf numFmtId="0" fontId="4" fillId="0" borderId="0" xfId="2" applyFont="1" applyFill="1" applyAlignment="1">
      <alignment vertical="center"/>
    </xf>
    <xf numFmtId="3" fontId="17" fillId="0" borderId="0" xfId="2" applyNumberFormat="1" applyFont="1" applyAlignment="1">
      <alignment horizontal="right" wrapText="1"/>
    </xf>
    <xf numFmtId="0" fontId="3" fillId="0" borderId="0" xfId="2" applyFont="1" applyFill="1" applyAlignment="1">
      <alignment vertical="center"/>
    </xf>
    <xf numFmtId="3" fontId="2" fillId="0" borderId="0" xfId="2" applyNumberFormat="1" applyFont="1" applyAlignment="1">
      <alignment horizontal="right" wrapText="1"/>
    </xf>
    <xf numFmtId="0" fontId="3" fillId="0" borderId="0" xfId="2" applyFont="1" applyFill="1" applyAlignment="1">
      <alignment vertical="center" wrapText="1"/>
    </xf>
    <xf numFmtId="0" fontId="9" fillId="0" borderId="0" xfId="2" applyFont="1" applyFill="1"/>
    <xf numFmtId="0" fontId="1" fillId="0" borderId="0" xfId="2" applyFont="1" applyAlignment="1">
      <alignment horizontal="left" vertical="center" indent="1"/>
    </xf>
    <xf numFmtId="0" fontId="4" fillId="2" borderId="0" xfId="2" applyFont="1" applyFill="1"/>
    <xf numFmtId="0" fontId="3" fillId="2" borderId="0" xfId="2" applyFont="1" applyFill="1" applyAlignment="1">
      <alignment vertical="center"/>
    </xf>
    <xf numFmtId="166" fontId="2" fillId="0" borderId="0" xfId="2" applyNumberFormat="1" applyFont="1" applyAlignment="1">
      <alignment horizontal="right" wrapText="1"/>
    </xf>
    <xf numFmtId="0" fontId="19" fillId="0" borderId="0" xfId="0" applyFont="1"/>
    <xf numFmtId="0" fontId="18" fillId="0" borderId="0" xfId="2" applyFont="1"/>
    <xf numFmtId="0" fontId="3" fillId="0" borderId="0" xfId="2" applyFont="1"/>
    <xf numFmtId="0" fontId="4" fillId="0" borderId="1" xfId="2" quotePrefix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left" vertical="center"/>
    </xf>
    <xf numFmtId="0" fontId="27" fillId="0" borderId="2" xfId="2" quotePrefix="1" applyBorder="1"/>
    <xf numFmtId="0" fontId="6" fillId="0" borderId="0" xfId="3" applyFont="1" applyFill="1" applyAlignment="1">
      <alignment vertical="center"/>
    </xf>
    <xf numFmtId="0" fontId="16" fillId="0" borderId="0" xfId="2" applyFont="1" applyFill="1" applyAlignment="1">
      <alignment vertical="center"/>
    </xf>
    <xf numFmtId="0" fontId="6" fillId="0" borderId="0" xfId="2" applyFont="1" applyFill="1"/>
    <xf numFmtId="0" fontId="6" fillId="0" borderId="0" xfId="2" applyFont="1"/>
    <xf numFmtId="0" fontId="5" fillId="0" borderId="0" xfId="3" applyFont="1" applyFill="1" applyAlignment="1">
      <alignment vertical="center"/>
    </xf>
    <xf numFmtId="0" fontId="13" fillId="0" borderId="0" xfId="2" applyFont="1" applyFill="1" applyAlignment="1">
      <alignment vertical="center"/>
    </xf>
    <xf numFmtId="0" fontId="1" fillId="0" borderId="0" xfId="2" applyFont="1" applyFill="1"/>
    <xf numFmtId="0" fontId="27" fillId="0" borderId="0" xfId="2" applyFill="1"/>
    <xf numFmtId="0" fontId="3" fillId="0" borderId="0" xfId="2" applyFont="1" applyFill="1"/>
    <xf numFmtId="0" fontId="4" fillId="0" borderId="0" xfId="3" applyFont="1" applyFill="1"/>
    <xf numFmtId="0" fontId="13" fillId="0" borderId="2" xfId="2" applyFont="1" applyFill="1" applyBorder="1" applyAlignment="1">
      <alignment horizontal="left" vertical="center" wrapText="1"/>
    </xf>
    <xf numFmtId="0" fontId="1" fillId="0" borderId="2" xfId="2" applyFont="1" applyFill="1" applyBorder="1"/>
    <xf numFmtId="0" fontId="27" fillId="0" borderId="2" xfId="2" applyFill="1" applyBorder="1"/>
    <xf numFmtId="0" fontId="13" fillId="0" borderId="0" xfId="2" applyFont="1" applyFill="1"/>
    <xf numFmtId="3" fontId="17" fillId="0" borderId="0" xfId="2" applyNumberFormat="1" applyFont="1" applyAlignment="1">
      <alignment horizontal="right" vertical="center" wrapText="1"/>
    </xf>
    <xf numFmtId="0" fontId="16" fillId="0" borderId="0" xfId="2" applyFont="1" applyFill="1"/>
    <xf numFmtId="3" fontId="2" fillId="0" borderId="0" xfId="2" applyNumberFormat="1" applyFont="1" applyAlignment="1">
      <alignment horizontal="right" vertical="center" wrapText="1"/>
    </xf>
    <xf numFmtId="0" fontId="15" fillId="0" borderId="0" xfId="2" applyFont="1" applyFill="1"/>
    <xf numFmtId="0" fontId="16" fillId="0" borderId="0" xfId="2" applyFont="1" applyFill="1" applyAlignment="1">
      <alignment vertical="center" wrapText="1"/>
    </xf>
    <xf numFmtId="0" fontId="15" fillId="0" borderId="0" xfId="2" applyFont="1" applyFill="1" applyAlignment="1">
      <alignment horizontal="left" indent="1"/>
    </xf>
    <xf numFmtId="0" fontId="14" fillId="0" borderId="0" xfId="2" applyFont="1" applyFill="1"/>
    <xf numFmtId="0" fontId="13" fillId="0" borderId="0" xfId="2" applyFont="1" applyFill="1" applyBorder="1" applyAlignment="1">
      <alignment horizontal="left" vertical="center" wrapText="1"/>
    </xf>
    <xf numFmtId="0" fontId="12" fillId="0" borderId="0" xfId="2" applyFont="1" applyFill="1" applyBorder="1" applyAlignment="1">
      <alignment horizontal="left" vertical="center" wrapText="1"/>
    </xf>
    <xf numFmtId="0" fontId="4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vertical="center" wrapText="1"/>
    </xf>
    <xf numFmtId="0" fontId="3" fillId="0" borderId="0" xfId="3" applyFont="1" applyFill="1" applyBorder="1" applyAlignment="1"/>
    <xf numFmtId="0" fontId="1" fillId="0" borderId="0" xfId="3" applyFont="1" applyBorder="1" applyAlignment="1">
      <alignment horizontal="left" vertical="center" wrapText="1" indent="1"/>
    </xf>
    <xf numFmtId="0" fontId="6" fillId="0" borderId="0" xfId="2" applyFont="1" applyFill="1" applyAlignment="1">
      <alignment vertical="center" wrapText="1"/>
    </xf>
    <xf numFmtId="0" fontId="11" fillId="2" borderId="0" xfId="2" applyFont="1" applyFill="1"/>
    <xf numFmtId="0" fontId="5" fillId="0" borderId="0" xfId="2" applyFont="1" applyFill="1" applyAlignment="1">
      <alignment vertical="center" wrapText="1"/>
    </xf>
    <xf numFmtId="0" fontId="10" fillId="0" borderId="0" xfId="0" applyFont="1"/>
    <xf numFmtId="0" fontId="1" fillId="0" borderId="1" xfId="2" quotePrefix="1" applyFont="1" applyFill="1" applyBorder="1" applyAlignment="1">
      <alignment vertical="center"/>
    </xf>
    <xf numFmtId="0" fontId="1" fillId="0" borderId="2" xfId="2" quotePrefix="1" applyFont="1" applyFill="1" applyBorder="1" applyAlignment="1">
      <alignment horizontal="left" vertical="center"/>
    </xf>
    <xf numFmtId="0" fontId="3" fillId="0" borderId="2" xfId="2" applyFont="1" applyFill="1" applyBorder="1"/>
    <xf numFmtId="0" fontId="8" fillId="0" borderId="2" xfId="2" applyFont="1" applyFill="1" applyBorder="1"/>
    <xf numFmtId="0" fontId="4" fillId="0" borderId="0" xfId="2" applyFont="1" applyFill="1" applyAlignment="1">
      <alignment wrapText="1"/>
    </xf>
    <xf numFmtId="0" fontId="9" fillId="0" borderId="0" xfId="2" quotePrefix="1" applyFont="1" applyFill="1" applyBorder="1" applyAlignment="1">
      <alignment horizontal="left" vertical="center"/>
    </xf>
    <xf numFmtId="0" fontId="3" fillId="0" borderId="0" xfId="2" applyFont="1" applyFill="1" applyAlignment="1">
      <alignment wrapText="1"/>
    </xf>
    <xf numFmtId="0" fontId="1" fillId="0" borderId="0" xfId="2" quotePrefix="1" applyFont="1" applyFill="1" applyBorder="1" applyAlignment="1">
      <alignment horizontal="left" vertical="center"/>
    </xf>
    <xf numFmtId="0" fontId="1" fillId="0" borderId="0" xfId="2" applyFont="1" applyFill="1" applyAlignment="1">
      <alignment horizontal="left" wrapText="1"/>
    </xf>
    <xf numFmtId="3" fontId="7" fillId="0" borderId="0" xfId="2" applyNumberFormat="1" applyFont="1" applyAlignment="1">
      <alignment horizontal="right" vertical="center" wrapText="1"/>
    </xf>
    <xf numFmtId="0" fontId="8" fillId="0" borderId="0" xfId="2" applyFont="1" applyFill="1" applyAlignment="1">
      <alignment horizontal="left" vertical="center" indent="1"/>
    </xf>
    <xf numFmtId="0" fontId="1" fillId="0" borderId="0" xfId="2" applyFont="1" applyFill="1" applyAlignment="1">
      <alignment horizontal="left" wrapText="1" indent="1"/>
    </xf>
    <xf numFmtId="0" fontId="3" fillId="2" borderId="0" xfId="2" applyFont="1" applyFill="1"/>
    <xf numFmtId="0" fontId="6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4" fillId="0" borderId="1" xfId="2" quotePrefix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1" fillId="0" borderId="0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vertical="center" wrapText="1"/>
    </xf>
    <xf numFmtId="0" fontId="0" fillId="0" borderId="0" xfId="2" applyFont="1"/>
    <xf numFmtId="3" fontId="2" fillId="0" borderId="0" xfId="2" applyNumberFormat="1" applyFont="1" applyFill="1" applyAlignment="1">
      <alignment horizontal="right" vertical="center" wrapText="1"/>
    </xf>
    <xf numFmtId="0" fontId="1" fillId="0" borderId="0" xfId="2" applyFont="1" applyFill="1" applyBorder="1" applyAlignment="1">
      <alignment vertical="center"/>
    </xf>
    <xf numFmtId="3" fontId="27" fillId="0" borderId="0" xfId="2" applyNumberFormat="1"/>
    <xf numFmtId="0" fontId="27" fillId="2" borderId="0" xfId="2" applyFill="1" applyAlignment="1">
      <alignment horizontal="left" indent="1"/>
    </xf>
    <xf numFmtId="1" fontId="27" fillId="2" borderId="0" xfId="2" applyNumberFormat="1" applyFill="1"/>
    <xf numFmtId="2" fontId="27" fillId="2" borderId="0" xfId="2" applyNumberFormat="1" applyFill="1"/>
    <xf numFmtId="0" fontId="27" fillId="2" borderId="0" xfId="2" applyFill="1"/>
    <xf numFmtId="3" fontId="2" fillId="2" borderId="0" xfId="2" applyNumberFormat="1" applyFont="1" applyFill="1" applyAlignment="1">
      <alignment horizontal="right" vertical="center" wrapText="1"/>
    </xf>
    <xf numFmtId="0" fontId="6" fillId="2" borderId="0" xfId="2" applyFont="1" applyFill="1"/>
    <xf numFmtId="3" fontId="0" fillId="0" borderId="0" xfId="0" applyNumberFormat="1"/>
    <xf numFmtId="3" fontId="2" fillId="2" borderId="0" xfId="2" applyNumberFormat="1" applyFont="1" applyFill="1" applyAlignment="1">
      <alignment horizontal="right" wrapText="1"/>
    </xf>
    <xf numFmtId="0" fontId="18" fillId="0" borderId="0" xfId="0" applyFont="1"/>
    <xf numFmtId="3" fontId="17" fillId="2" borderId="0" xfId="2" applyNumberFormat="1" applyFont="1" applyFill="1" applyAlignment="1">
      <alignment horizontal="right" wrapText="1"/>
    </xf>
    <xf numFmtId="3" fontId="2" fillId="2" borderId="0" xfId="1" applyNumberFormat="1" applyFont="1" applyFill="1" applyAlignment="1">
      <alignment horizontal="right" vertical="center" wrapText="1"/>
    </xf>
    <xf numFmtId="3" fontId="2" fillId="2" borderId="0" xfId="1" quotePrefix="1" applyNumberFormat="1" applyFont="1" applyFill="1" applyAlignment="1">
      <alignment horizontal="right" vertical="center" wrapText="1"/>
    </xf>
    <xf numFmtId="165" fontId="17" fillId="2" borderId="0" xfId="1" quotePrefix="1" applyNumberFormat="1" applyFont="1" applyFill="1" applyAlignment="1">
      <alignment horizontal="right" vertical="center" wrapText="1"/>
    </xf>
    <xf numFmtId="3" fontId="17" fillId="2" borderId="0" xfId="2" applyNumberFormat="1" applyFont="1" applyFill="1" applyAlignment="1">
      <alignment horizontal="right" vertical="center" wrapText="1"/>
    </xf>
    <xf numFmtId="3" fontId="7" fillId="2" borderId="0" xfId="2" applyNumberFormat="1" applyFont="1" applyFill="1" applyAlignment="1">
      <alignment horizontal="right" vertical="center" wrapText="1"/>
    </xf>
    <xf numFmtId="3" fontId="0" fillId="2" borderId="0" xfId="0" applyNumberFormat="1" applyFill="1"/>
    <xf numFmtId="9" fontId="0" fillId="0" borderId="0" xfId="5" applyFont="1"/>
    <xf numFmtId="165" fontId="2" fillId="2" borderId="0" xfId="1" quotePrefix="1" applyNumberFormat="1" applyFont="1" applyFill="1" applyAlignment="1">
      <alignment horizontal="right" vertical="center" wrapText="1"/>
    </xf>
    <xf numFmtId="166" fontId="0" fillId="0" borderId="0" xfId="5" applyNumberFormat="1" applyFont="1"/>
    <xf numFmtId="3" fontId="18" fillId="2" borderId="0" xfId="0" applyNumberFormat="1" applyFont="1" applyFill="1"/>
    <xf numFmtId="0" fontId="18" fillId="2" borderId="0" xfId="0" applyFont="1" applyFill="1"/>
    <xf numFmtId="0" fontId="0" fillId="2" borderId="0" xfId="0" applyFill="1"/>
    <xf numFmtId="3" fontId="17" fillId="2" borderId="0" xfId="1" applyNumberFormat="1" applyFont="1" applyFill="1" applyAlignment="1">
      <alignment horizontal="right" vertical="center" wrapText="1"/>
    </xf>
    <xf numFmtId="0" fontId="18" fillId="2" borderId="0" xfId="2" applyFont="1" applyFill="1" applyBorder="1" applyAlignment="1">
      <alignment horizontal="right"/>
    </xf>
    <xf numFmtId="0" fontId="4" fillId="0" borderId="2" xfId="2" applyFont="1" applyFill="1" applyBorder="1" applyAlignment="1">
      <alignment horizontal="left" vertical="center" wrapText="1"/>
    </xf>
    <xf numFmtId="0" fontId="15" fillId="0" borderId="1" xfId="2" quotePrefix="1" applyFont="1" applyFill="1" applyBorder="1" applyAlignment="1">
      <alignment horizontal="left" vertical="center"/>
    </xf>
    <xf numFmtId="0" fontId="13" fillId="0" borderId="0" xfId="2" applyFont="1" applyFill="1" applyBorder="1" applyAlignment="1">
      <alignment horizontal="left" vertical="center" wrapText="1"/>
    </xf>
    <xf numFmtId="0" fontId="4" fillId="0" borderId="0" xfId="4" applyFont="1" applyFill="1" applyBorder="1" applyAlignment="1">
      <alignment horizontal="left" vertical="center" wrapText="1"/>
    </xf>
    <xf numFmtId="0" fontId="4" fillId="0" borderId="2" xfId="4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17" fillId="0" borderId="0" xfId="2" applyFont="1" applyFill="1" applyBorder="1" applyAlignment="1">
      <alignment horizontal="left" vertical="center" wrapText="1"/>
    </xf>
  </cellXfs>
  <cellStyles count="6">
    <cellStyle name="Milliers" xfId="1" builtinId="3"/>
    <cellStyle name="Normal" xfId="0" builtinId="0"/>
    <cellStyle name="Normal 2" xfId="2" xr:uid="{00000000-0005-0000-0000-000006000000}"/>
    <cellStyle name="Normal_Display_GBIS" xfId="4" xr:uid="{00000000-0005-0000-0000-000008000000}"/>
    <cellStyle name="Normal_Display_IBFS" xfId="3" xr:uid="{00000000-0005-0000-0000-000007000000}"/>
    <cellStyle name="Pourcentag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4</xdr:col>
      <xdr:colOff>434975</xdr:colOff>
      <xdr:row>2</xdr:row>
      <xdr:rowOff>66675</xdr:rowOff>
    </xdr:to>
    <xdr:pic>
      <xdr:nvPicPr>
        <xdr:cNvPr id="2" name="Picture 1" descr="logo series trim">
          <a:extLst>
            <a:ext uri="{FF2B5EF4-FFF2-40B4-BE49-F238E27FC236}">
              <a16:creationId xmlns:a16="http://schemas.microsoft.com/office/drawing/2014/main" id="{E2493BEF-3BA6-4C34-BCC4-00A78E0BA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81325" y="190500"/>
          <a:ext cx="14636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4</xdr:col>
      <xdr:colOff>282575</xdr:colOff>
      <xdr:row>2</xdr:row>
      <xdr:rowOff>66675</xdr:rowOff>
    </xdr:to>
    <xdr:pic>
      <xdr:nvPicPr>
        <xdr:cNvPr id="2" name="Picture 1" descr="logo series trim">
          <a:extLst>
            <a:ext uri="{FF2B5EF4-FFF2-40B4-BE49-F238E27FC236}">
              <a16:creationId xmlns:a16="http://schemas.microsoft.com/office/drawing/2014/main" id="{24093B5F-35D4-4AD2-AE75-421734469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05125" y="190500"/>
          <a:ext cx="14636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6</xdr:col>
      <xdr:colOff>434975</xdr:colOff>
      <xdr:row>2</xdr:row>
      <xdr:rowOff>66675</xdr:rowOff>
    </xdr:to>
    <xdr:pic>
      <xdr:nvPicPr>
        <xdr:cNvPr id="2" name="Picture 1" descr="logo series trim">
          <a:extLst>
            <a:ext uri="{FF2B5EF4-FFF2-40B4-BE49-F238E27FC236}">
              <a16:creationId xmlns:a16="http://schemas.microsoft.com/office/drawing/2014/main" id="{6938EEC9-4115-460A-BEFE-6FBB5F303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52950" y="200025"/>
          <a:ext cx="14636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7</xdr:col>
      <xdr:colOff>6350</xdr:colOff>
      <xdr:row>2</xdr:row>
      <xdr:rowOff>66675</xdr:rowOff>
    </xdr:to>
    <xdr:pic>
      <xdr:nvPicPr>
        <xdr:cNvPr id="2" name="Picture 1" descr="logo series trim">
          <a:extLst>
            <a:ext uri="{FF2B5EF4-FFF2-40B4-BE49-F238E27FC236}">
              <a16:creationId xmlns:a16="http://schemas.microsoft.com/office/drawing/2014/main" id="{464D18B6-0D9E-4DED-8016-F09E02070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0125" y="200025"/>
          <a:ext cx="14636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5</xdr:col>
      <xdr:colOff>434975</xdr:colOff>
      <xdr:row>2</xdr:row>
      <xdr:rowOff>66675</xdr:rowOff>
    </xdr:to>
    <xdr:pic>
      <xdr:nvPicPr>
        <xdr:cNvPr id="2" name="Picture 1" descr="logo series trim">
          <a:extLst>
            <a:ext uri="{FF2B5EF4-FFF2-40B4-BE49-F238E27FC236}">
              <a16:creationId xmlns:a16="http://schemas.microsoft.com/office/drawing/2014/main" id="{C5B896B8-31B2-4111-82C3-401A71B6F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05225" y="190500"/>
          <a:ext cx="14636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FIN/PFS/SYN/COMMUN/COMMFIN/RES-2021-12/REO/2020-03/L_Estim&#233;-R&#233;alis&#23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PARAMETER"/>
      <sheetName val="RET_DATA Estimé Cum. Piliers"/>
      <sheetName val="RET_DATA Estimé Cum. PEL CEL"/>
      <sheetName val="RET_Données PCC Réalisé Piliers"/>
      <sheetName val="RET_Données Cumulées Groupe"/>
      <sheetName val="Groupe"/>
      <sheetName val="Groupe_Business"/>
      <sheetName val="RBDF"/>
      <sheetName val="RM"/>
      <sheetName val="BDDF_yc_ITIM"/>
      <sheetName val="CDN"/>
      <sheetName val="VISION"/>
      <sheetName val="Boursorama"/>
      <sheetName val="PRIV"/>
      <sheetName val="Banque Privée"/>
      <sheetName val="RNA RBDF"/>
      <sheetName val="S2E"/>
      <sheetName val="IBFS"/>
      <sheetName val="Banque_int"/>
      <sheetName val="Banque_int_Europe"/>
      <sheetName val="Europe_Ouest"/>
      <sheetName val="Republique_Tcheque"/>
      <sheetName val="Roumanie"/>
      <sheetName val="Autres_Pays_Europe"/>
      <sheetName val="Banque_int_Russie"/>
      <sheetName val="Banque_int_AAMO"/>
      <sheetName val="BassinMed"/>
      <sheetName val="Afrique"/>
      <sheetName val="Autres_Pays_AAMO"/>
      <sheetName val="Financements_spécialisés_et_Ass"/>
      <sheetName val="Financements_spécialisés"/>
      <sheetName val="Equipment_Finance"/>
      <sheetName val="ALD"/>
      <sheetName val="Assurances"/>
      <sheetName val="IRBS"/>
      <sheetName val="GBIS"/>
      <sheetName val="GMIS"/>
      <sheetName val="Market_Activities"/>
      <sheetName val="SGSS"/>
      <sheetName val="F&amp;A"/>
      <sheetName val="GLBA"/>
      <sheetName val="GTPS"/>
      <sheetName val="Lyxor"/>
      <sheetName val="GBS"/>
      <sheetName val="GP"/>
      <sheetName val="GP_PF"/>
      <sheetName val="GP_FP"/>
      <sheetName val="GP_RNA"/>
      <sheetName val="RBDF - hors PELCEL"/>
      <sheetName val="RM - hors PELCEL"/>
      <sheetName val="BDDF_yc_ITIM - hors PELCEL"/>
      <sheetName val="CDN - hors PELCEL"/>
      <sheetName val="VISION - hors PELCEL"/>
      <sheetName val="Boursorama - hors PELCEL"/>
      <sheetName val="PRIV - hors PELCEL"/>
      <sheetName val="Banque privée - hors PELCEL"/>
      <sheetName val="RNA RBDF - hors PELCEL"/>
      <sheetName val="S2E - hors PELCEL"/>
      <sheetName val="RBDF- PELCEL"/>
      <sheetName val="BDDF_yc_ITIM - PELCEL"/>
      <sheetName val="CDN - PELCEL"/>
      <sheetName val="VISION - PELCEL"/>
      <sheetName val="Boursorama- PELCEL"/>
      <sheetName val="L_Estimé-Réalisé"/>
    </sheetNames>
    <sheetDataSet>
      <sheetData sheetId="0"/>
      <sheetData sheetId="1">
        <row r="1">
          <cell r="A1" t="str">
            <v>Français</v>
          </cell>
        </row>
      </sheetData>
      <sheetData sheetId="2">
        <row r="10">
          <cell r="D10" t="str">
            <v>VWORK</v>
          </cell>
        </row>
      </sheetData>
      <sheetData sheetId="3">
        <row r="8">
          <cell r="D8" t="str">
            <v>EURO</v>
          </cell>
        </row>
      </sheetData>
      <sheetData sheetId="4">
        <row r="8">
          <cell r="D8" t="str">
            <v>N_CHANGE_EFFECT</v>
          </cell>
        </row>
      </sheetData>
      <sheetData sheetId="5">
        <row r="10">
          <cell r="D10" t="str">
            <v>QTD</v>
          </cell>
        </row>
      </sheetData>
      <sheetData sheetId="6">
        <row r="8">
          <cell r="D8">
            <v>6191</v>
          </cell>
        </row>
      </sheetData>
      <sheetData sheetId="7">
        <row r="8">
          <cell r="D8">
            <v>6231</v>
          </cell>
        </row>
      </sheetData>
      <sheetData sheetId="8">
        <row r="8">
          <cell r="D8">
            <v>0</v>
          </cell>
        </row>
        <row r="17">
          <cell r="E17">
            <v>-95</v>
          </cell>
        </row>
        <row r="23">
          <cell r="E23">
            <v>11971</v>
          </cell>
        </row>
      </sheetData>
      <sheetData sheetId="9">
        <row r="8">
          <cell r="D8">
            <v>0</v>
          </cell>
        </row>
      </sheetData>
      <sheetData sheetId="10">
        <row r="8">
          <cell r="D8">
            <v>0</v>
          </cell>
        </row>
      </sheetData>
      <sheetData sheetId="11">
        <row r="8">
          <cell r="D8">
            <v>0</v>
          </cell>
        </row>
      </sheetData>
      <sheetData sheetId="12">
        <row r="8">
          <cell r="D8">
            <v>0</v>
          </cell>
        </row>
      </sheetData>
      <sheetData sheetId="13">
        <row r="8">
          <cell r="D8">
            <v>0</v>
          </cell>
        </row>
      </sheetData>
      <sheetData sheetId="14">
        <row r="8">
          <cell r="D8">
            <v>0</v>
          </cell>
        </row>
      </sheetData>
      <sheetData sheetId="15">
        <row r="8">
          <cell r="D8">
            <v>0</v>
          </cell>
        </row>
      </sheetData>
      <sheetData sheetId="16">
        <row r="8">
          <cell r="D8">
            <v>0</v>
          </cell>
        </row>
      </sheetData>
      <sheetData sheetId="17">
        <row r="8">
          <cell r="D8">
            <v>0</v>
          </cell>
        </row>
      </sheetData>
      <sheetData sheetId="18">
        <row r="8">
          <cell r="D8">
            <v>0</v>
          </cell>
        </row>
      </sheetData>
      <sheetData sheetId="19">
        <row r="8">
          <cell r="D8">
            <v>0</v>
          </cell>
        </row>
      </sheetData>
      <sheetData sheetId="20">
        <row r="8">
          <cell r="D8">
            <v>0</v>
          </cell>
        </row>
      </sheetData>
      <sheetData sheetId="21">
        <row r="8">
          <cell r="D8">
            <v>0</v>
          </cell>
        </row>
      </sheetData>
      <sheetData sheetId="22">
        <row r="8">
          <cell r="D8">
            <v>0</v>
          </cell>
        </row>
      </sheetData>
      <sheetData sheetId="23">
        <row r="8">
          <cell r="D8">
            <v>0</v>
          </cell>
        </row>
      </sheetData>
      <sheetData sheetId="24">
        <row r="8">
          <cell r="D8">
            <v>0</v>
          </cell>
        </row>
      </sheetData>
      <sheetData sheetId="25">
        <row r="8">
          <cell r="D8">
            <v>0</v>
          </cell>
        </row>
      </sheetData>
      <sheetData sheetId="26">
        <row r="8">
          <cell r="D8">
            <v>0</v>
          </cell>
        </row>
      </sheetData>
      <sheetData sheetId="27">
        <row r="8">
          <cell r="D8">
            <v>0</v>
          </cell>
        </row>
      </sheetData>
      <sheetData sheetId="28">
        <row r="8">
          <cell r="D8">
            <v>0</v>
          </cell>
        </row>
      </sheetData>
      <sheetData sheetId="29">
        <row r="8">
          <cell r="D8">
            <v>0</v>
          </cell>
        </row>
      </sheetData>
      <sheetData sheetId="30">
        <row r="8">
          <cell r="D8">
            <v>0</v>
          </cell>
        </row>
      </sheetData>
      <sheetData sheetId="31">
        <row r="8">
          <cell r="D8">
            <v>0</v>
          </cell>
        </row>
      </sheetData>
      <sheetData sheetId="32">
        <row r="8">
          <cell r="D8">
            <v>0</v>
          </cell>
        </row>
      </sheetData>
      <sheetData sheetId="33">
        <row r="8">
          <cell r="D8">
            <v>0</v>
          </cell>
        </row>
      </sheetData>
      <sheetData sheetId="34">
        <row r="8">
          <cell r="D8">
            <v>0</v>
          </cell>
        </row>
      </sheetData>
      <sheetData sheetId="35">
        <row r="8">
          <cell r="D8">
            <v>0</v>
          </cell>
        </row>
      </sheetData>
      <sheetData sheetId="36">
        <row r="8">
          <cell r="D8">
            <v>0</v>
          </cell>
        </row>
      </sheetData>
      <sheetData sheetId="37">
        <row r="8">
          <cell r="D8">
            <v>0</v>
          </cell>
        </row>
      </sheetData>
      <sheetData sheetId="38">
        <row r="8">
          <cell r="D8">
            <v>0</v>
          </cell>
        </row>
      </sheetData>
      <sheetData sheetId="39">
        <row r="8">
          <cell r="D8">
            <v>0</v>
          </cell>
        </row>
      </sheetData>
      <sheetData sheetId="40">
        <row r="8">
          <cell r="D8">
            <v>0</v>
          </cell>
        </row>
      </sheetData>
      <sheetData sheetId="41">
        <row r="8">
          <cell r="D8">
            <v>0</v>
          </cell>
        </row>
      </sheetData>
      <sheetData sheetId="42">
        <row r="8">
          <cell r="D8">
            <v>0</v>
          </cell>
        </row>
      </sheetData>
      <sheetData sheetId="43">
        <row r="8">
          <cell r="D8">
            <v>0</v>
          </cell>
        </row>
        <row r="23">
          <cell r="E23">
            <v>65</v>
          </cell>
        </row>
      </sheetData>
      <sheetData sheetId="44">
        <row r="8">
          <cell r="D8">
            <v>0</v>
          </cell>
        </row>
      </sheetData>
      <sheetData sheetId="45">
        <row r="8">
          <cell r="D8">
            <v>0</v>
          </cell>
        </row>
      </sheetData>
      <sheetData sheetId="46">
        <row r="8">
          <cell r="D8">
            <v>0</v>
          </cell>
        </row>
      </sheetData>
      <sheetData sheetId="47">
        <row r="8">
          <cell r="D8">
            <v>0</v>
          </cell>
        </row>
      </sheetData>
      <sheetData sheetId="48">
        <row r="8">
          <cell r="D8">
            <v>0</v>
          </cell>
        </row>
      </sheetData>
      <sheetData sheetId="49">
        <row r="8">
          <cell r="D8">
            <v>0</v>
          </cell>
        </row>
      </sheetData>
      <sheetData sheetId="50">
        <row r="8">
          <cell r="D8">
            <v>0</v>
          </cell>
        </row>
      </sheetData>
      <sheetData sheetId="51">
        <row r="8">
          <cell r="D8">
            <v>0</v>
          </cell>
        </row>
      </sheetData>
      <sheetData sheetId="52">
        <row r="8">
          <cell r="D8">
            <v>0</v>
          </cell>
        </row>
      </sheetData>
      <sheetData sheetId="53">
        <row r="8">
          <cell r="D8">
            <v>0</v>
          </cell>
        </row>
      </sheetData>
      <sheetData sheetId="54">
        <row r="8">
          <cell r="D8">
            <v>0</v>
          </cell>
        </row>
      </sheetData>
      <sheetData sheetId="55">
        <row r="8">
          <cell r="D8">
            <v>0</v>
          </cell>
        </row>
      </sheetData>
      <sheetData sheetId="56">
        <row r="8">
          <cell r="D8">
            <v>0</v>
          </cell>
        </row>
      </sheetData>
      <sheetData sheetId="57">
        <row r="8">
          <cell r="D8">
            <v>0</v>
          </cell>
        </row>
      </sheetData>
      <sheetData sheetId="58">
        <row r="8">
          <cell r="D8">
            <v>0</v>
          </cell>
        </row>
      </sheetData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showGridLines="0" workbookViewId="0">
      <selection activeCell="E19" sqref="E19"/>
    </sheetView>
  </sheetViews>
  <sheetFormatPr baseColWidth="10" defaultColWidth="9.140625" defaultRowHeight="12.75" x14ac:dyDescent="0.2"/>
  <cols>
    <col min="1" max="1" width="2.85546875"/>
    <col min="2" max="2" width="41.85546875"/>
    <col min="3" max="12" width="7.7109375"/>
  </cols>
  <sheetData>
    <row r="1" spans="1:12" ht="15" customHeight="1" x14ac:dyDescent="0.2">
      <c r="A1" s="1" t="s">
        <v>0</v>
      </c>
      <c r="B1" s="1"/>
      <c r="C1" s="2"/>
      <c r="D1" s="2"/>
      <c r="E1" s="107"/>
      <c r="F1" s="107"/>
      <c r="G1" s="84"/>
      <c r="H1" s="85"/>
      <c r="I1" s="86"/>
      <c r="J1" s="2"/>
      <c r="K1" s="2"/>
      <c r="L1" s="2"/>
    </row>
    <row r="2" spans="1:12" ht="18" customHeight="1" x14ac:dyDescent="0.2">
      <c r="A2" s="3" t="s">
        <v>2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8" customHeight="1" x14ac:dyDescent="0.2">
      <c r="A3" s="3"/>
      <c r="B3" s="3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.75" customHeight="1" thickBot="1" x14ac:dyDescent="0.25">
      <c r="A4" s="4" t="s">
        <v>3</v>
      </c>
      <c r="B4" s="4"/>
      <c r="C4" s="5" t="s">
        <v>4</v>
      </c>
      <c r="D4" s="5" t="s">
        <v>5</v>
      </c>
      <c r="E4" s="5" t="s">
        <v>6</v>
      </c>
      <c r="F4" s="5" t="s">
        <v>7</v>
      </c>
      <c r="G4" s="5">
        <v>2020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</row>
    <row r="5" spans="1:12" ht="15" customHeight="1" x14ac:dyDescent="0.2">
      <c r="A5" s="6" t="s">
        <v>13</v>
      </c>
      <c r="B5" s="7"/>
      <c r="C5" s="8"/>
      <c r="D5" s="8"/>
      <c r="E5" s="8"/>
      <c r="F5" s="8"/>
      <c r="G5" s="8"/>
      <c r="H5" s="8"/>
      <c r="I5" s="8"/>
      <c r="J5" s="8"/>
      <c r="K5" s="9"/>
      <c r="L5" s="9"/>
    </row>
    <row r="6" spans="1:12" s="92" customFormat="1" ht="14.25" customHeight="1" x14ac:dyDescent="0.2">
      <c r="A6" s="10"/>
      <c r="B6" s="11" t="s">
        <v>14</v>
      </c>
      <c r="C6" s="12">
        <v>5170</v>
      </c>
      <c r="D6" s="12">
        <v>5296</v>
      </c>
      <c r="E6" s="12">
        <v>5809</v>
      </c>
      <c r="F6" s="12">
        <v>5838</v>
      </c>
      <c r="G6" s="12">
        <v>22113</v>
      </c>
      <c r="H6" s="12">
        <v>6245</v>
      </c>
      <c r="I6" s="12">
        <v>6261</v>
      </c>
      <c r="J6" s="12">
        <v>6672</v>
      </c>
      <c r="K6" s="12">
        <v>6620</v>
      </c>
      <c r="L6" s="12">
        <v>25798</v>
      </c>
    </row>
    <row r="7" spans="1:12" ht="15" customHeight="1" x14ac:dyDescent="0.2">
      <c r="A7" s="10"/>
      <c r="B7" s="13" t="s">
        <v>15</v>
      </c>
      <c r="C7" s="14">
        <v>-4678</v>
      </c>
      <c r="D7" s="14">
        <v>-3860</v>
      </c>
      <c r="E7" s="14">
        <v>-3825</v>
      </c>
      <c r="F7" s="14">
        <v>-4351</v>
      </c>
      <c r="G7" s="14">
        <v>-16714</v>
      </c>
      <c r="H7" s="14">
        <v>-4748</v>
      </c>
      <c r="I7" s="14">
        <v>-4107</v>
      </c>
      <c r="J7" s="14">
        <v>-4170</v>
      </c>
      <c r="K7" s="14">
        <v>-4565</v>
      </c>
      <c r="L7" s="14">
        <v>-17590</v>
      </c>
    </row>
    <row r="8" spans="1:12" ht="15" customHeight="1" x14ac:dyDescent="0.2">
      <c r="A8" s="10"/>
      <c r="B8" s="13" t="s">
        <v>16</v>
      </c>
      <c r="C8" s="14">
        <v>492</v>
      </c>
      <c r="D8" s="14">
        <v>1436</v>
      </c>
      <c r="E8" s="14">
        <v>1984</v>
      </c>
      <c r="F8" s="14">
        <v>1487</v>
      </c>
      <c r="G8" s="14">
        <v>5399</v>
      </c>
      <c r="H8" s="14">
        <v>1497</v>
      </c>
      <c r="I8" s="14">
        <v>2154</v>
      </c>
      <c r="J8" s="14">
        <v>2502</v>
      </c>
      <c r="K8" s="14">
        <v>2055</v>
      </c>
      <c r="L8" s="14">
        <v>8208</v>
      </c>
    </row>
    <row r="9" spans="1:12" ht="15" customHeight="1" x14ac:dyDescent="0.2">
      <c r="A9" s="10"/>
      <c r="B9" s="13" t="s">
        <v>17</v>
      </c>
      <c r="C9" s="14">
        <v>-820</v>
      </c>
      <c r="D9" s="14">
        <v>-1279</v>
      </c>
      <c r="E9" s="14">
        <v>-518</v>
      </c>
      <c r="F9" s="14">
        <v>-689</v>
      </c>
      <c r="G9" s="14">
        <v>-3306</v>
      </c>
      <c r="H9" s="14">
        <v>-276</v>
      </c>
      <c r="I9" s="14">
        <v>-142</v>
      </c>
      <c r="J9" s="14">
        <v>-196</v>
      </c>
      <c r="K9" s="14">
        <v>-86</v>
      </c>
      <c r="L9" s="14">
        <v>-700</v>
      </c>
    </row>
    <row r="10" spans="1:12" ht="15" customHeight="1" x14ac:dyDescent="0.2">
      <c r="A10" s="10"/>
      <c r="B10" s="15" t="s">
        <v>18</v>
      </c>
      <c r="C10" s="14">
        <v>-328</v>
      </c>
      <c r="D10" s="14">
        <v>157</v>
      </c>
      <c r="E10" s="14">
        <v>1466</v>
      </c>
      <c r="F10" s="14">
        <v>798</v>
      </c>
      <c r="G10" s="14">
        <v>2093</v>
      </c>
      <c r="H10" s="14">
        <v>1221</v>
      </c>
      <c r="I10" s="14">
        <v>2012</v>
      </c>
      <c r="J10" s="14">
        <v>2306</v>
      </c>
      <c r="K10" s="14">
        <v>1969</v>
      </c>
      <c r="L10" s="14">
        <v>7508</v>
      </c>
    </row>
    <row r="11" spans="1:12" ht="25.5" customHeight="1" x14ac:dyDescent="0.2">
      <c r="A11" s="11"/>
      <c r="B11" s="15" t="s">
        <v>19</v>
      </c>
      <c r="C11" s="14">
        <v>4</v>
      </c>
      <c r="D11" s="14">
        <v>1</v>
      </c>
      <c r="E11" s="14">
        <v>-5</v>
      </c>
      <c r="F11" s="14">
        <v>3</v>
      </c>
      <c r="G11" s="14">
        <v>3</v>
      </c>
      <c r="H11" s="14">
        <v>3</v>
      </c>
      <c r="I11" s="14">
        <v>2</v>
      </c>
      <c r="J11" s="14">
        <v>-1</v>
      </c>
      <c r="K11" s="14">
        <v>2</v>
      </c>
      <c r="L11" s="14">
        <v>6</v>
      </c>
    </row>
    <row r="12" spans="1:12" ht="15" customHeight="1" x14ac:dyDescent="0.2">
      <c r="A12" s="10"/>
      <c r="B12" s="13" t="s">
        <v>20</v>
      </c>
      <c r="C12" s="14">
        <v>80</v>
      </c>
      <c r="D12" s="14">
        <v>4</v>
      </c>
      <c r="E12" s="14">
        <v>-2</v>
      </c>
      <c r="F12" s="14">
        <v>-94</v>
      </c>
      <c r="G12" s="14">
        <v>-12</v>
      </c>
      <c r="H12" s="14">
        <v>6</v>
      </c>
      <c r="I12" s="14">
        <v>5</v>
      </c>
      <c r="J12" s="14">
        <v>175</v>
      </c>
      <c r="K12" s="14">
        <v>449</v>
      </c>
      <c r="L12" s="14">
        <v>635</v>
      </c>
    </row>
    <row r="13" spans="1:12" ht="15" customHeight="1" x14ac:dyDescent="0.2">
      <c r="A13" s="10"/>
      <c r="B13" s="13" t="s">
        <v>21</v>
      </c>
      <c r="C13" s="14">
        <v>0</v>
      </c>
      <c r="D13" s="14">
        <v>-684</v>
      </c>
      <c r="E13" s="14">
        <v>0</v>
      </c>
      <c r="F13" s="14">
        <v>0</v>
      </c>
      <c r="G13" s="14">
        <v>-684</v>
      </c>
      <c r="H13" s="14">
        <v>0</v>
      </c>
      <c r="I13" s="14">
        <v>0</v>
      </c>
      <c r="J13" s="14">
        <v>0</v>
      </c>
      <c r="K13" s="14">
        <v>-114</v>
      </c>
      <c r="L13" s="14">
        <v>-114</v>
      </c>
    </row>
    <row r="14" spans="1:12" ht="15" customHeight="1" x14ac:dyDescent="0.2">
      <c r="A14" s="10"/>
      <c r="B14" s="13" t="s">
        <v>22</v>
      </c>
      <c r="C14" s="14">
        <v>46</v>
      </c>
      <c r="D14" s="14">
        <v>-658</v>
      </c>
      <c r="E14" s="14">
        <v>-467</v>
      </c>
      <c r="F14" s="14">
        <v>-124.85851250000019</v>
      </c>
      <c r="G14" s="14">
        <v>-1203.8585125000002</v>
      </c>
      <c r="H14" s="14">
        <v>-282.94619999999998</v>
      </c>
      <c r="I14" s="14">
        <v>-404.10056000000009</v>
      </c>
      <c r="J14" s="14">
        <v>-698.91848999999991</v>
      </c>
      <c r="K14" s="14">
        <v>-311.19066700000008</v>
      </c>
      <c r="L14" s="14">
        <v>-1697.155917</v>
      </c>
    </row>
    <row r="15" spans="1:12" ht="15" customHeight="1" x14ac:dyDescent="0.2">
      <c r="A15" s="10"/>
      <c r="B15" s="13" t="s">
        <v>23</v>
      </c>
      <c r="C15" s="14">
        <v>-198</v>
      </c>
      <c r="D15" s="14">
        <v>-1180</v>
      </c>
      <c r="E15" s="14">
        <v>992</v>
      </c>
      <c r="F15" s="14">
        <v>582.14148749999981</v>
      </c>
      <c r="G15" s="14">
        <v>196.14148749999981</v>
      </c>
      <c r="H15" s="14">
        <v>947.05380000000002</v>
      </c>
      <c r="I15" s="14">
        <v>1614.8994399999999</v>
      </c>
      <c r="J15" s="14">
        <v>1781.08151</v>
      </c>
      <c r="K15" s="14">
        <v>1994.8093329999999</v>
      </c>
      <c r="L15" s="14">
        <v>6337.844083</v>
      </c>
    </row>
    <row r="16" spans="1:12" ht="15" customHeight="1" x14ac:dyDescent="0.2">
      <c r="A16" s="16"/>
      <c r="B16" s="17" t="s">
        <v>24</v>
      </c>
      <c r="C16" s="14">
        <v>128</v>
      </c>
      <c r="D16" s="14">
        <v>84</v>
      </c>
      <c r="E16" s="14">
        <v>130</v>
      </c>
      <c r="F16" s="14">
        <v>112</v>
      </c>
      <c r="G16" s="14">
        <v>454</v>
      </c>
      <c r="H16" s="14">
        <v>133</v>
      </c>
      <c r="I16" s="14">
        <v>176</v>
      </c>
      <c r="J16" s="14">
        <v>180</v>
      </c>
      <c r="K16" s="14">
        <v>208</v>
      </c>
      <c r="L16" s="14">
        <v>697</v>
      </c>
    </row>
    <row r="17" spans="1:12" s="92" customFormat="1" ht="15" customHeight="1" x14ac:dyDescent="0.2">
      <c r="A17" s="10"/>
      <c r="B17" s="11" t="s">
        <v>25</v>
      </c>
      <c r="C17" s="12">
        <v>-326</v>
      </c>
      <c r="D17" s="12">
        <v>-1264</v>
      </c>
      <c r="E17" s="12">
        <v>862</v>
      </c>
      <c r="F17" s="12">
        <v>470.14148749999981</v>
      </c>
      <c r="G17" s="12">
        <v>-257.85851250000019</v>
      </c>
      <c r="H17" s="12">
        <v>814.05380000000002</v>
      </c>
      <c r="I17" s="12">
        <v>1438.8994399999999</v>
      </c>
      <c r="J17" s="12">
        <v>1601.08151</v>
      </c>
      <c r="K17" s="12">
        <v>1786.8093329999999</v>
      </c>
      <c r="L17" s="12">
        <v>5640.844083</v>
      </c>
    </row>
    <row r="18" spans="1:12" ht="15" customHeight="1" x14ac:dyDescent="0.2">
      <c r="A18" s="10"/>
      <c r="B18" s="13" t="s">
        <v>26</v>
      </c>
      <c r="C18" s="14">
        <v>53279</v>
      </c>
      <c r="D18" s="14">
        <v>52388</v>
      </c>
      <c r="E18" s="14">
        <v>51396</v>
      </c>
      <c r="F18" s="91">
        <v>51307</v>
      </c>
      <c r="G18" s="91">
        <v>52091</v>
      </c>
      <c r="H18" s="91">
        <v>51550</v>
      </c>
      <c r="I18" s="91">
        <v>52161</v>
      </c>
      <c r="J18" s="91">
        <v>52947</v>
      </c>
      <c r="K18" s="91">
        <v>53878</v>
      </c>
      <c r="L18" s="91">
        <v>52634</v>
      </c>
    </row>
    <row r="19" spans="1:12" ht="15" customHeight="1" x14ac:dyDescent="0.2">
      <c r="A19" s="18"/>
      <c r="B19" s="19" t="s">
        <v>27</v>
      </c>
      <c r="C19" s="20">
        <v>-3.5999999999999997E-2</v>
      </c>
      <c r="D19" s="20">
        <v>-0.109</v>
      </c>
      <c r="E19" s="20">
        <v>5.7000000000000002E-2</v>
      </c>
      <c r="F19" s="20">
        <v>2.4E-2</v>
      </c>
      <c r="G19" s="20">
        <v>-1.667962795876447E-2</v>
      </c>
      <c r="H19" s="20">
        <v>5.1999999999999998E-2</v>
      </c>
      <c r="I19" s="20">
        <v>9.8000000000000004E-2</v>
      </c>
      <c r="J19" s="20">
        <v>0.111</v>
      </c>
      <c r="K19" s="20">
        <v>0.121</v>
      </c>
      <c r="L19" s="20">
        <v>9.6000000000000002E-2</v>
      </c>
    </row>
    <row r="20" spans="1:12" ht="15" customHeight="1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</row>
    <row r="21" spans="1:12" ht="15" customHeight="1" x14ac:dyDescent="0.2">
      <c r="A21" s="2"/>
      <c r="B21" s="22" t="s">
        <v>148</v>
      </c>
      <c r="C21" s="2"/>
      <c r="D21" s="2"/>
      <c r="E21" s="2"/>
      <c r="F21" s="2"/>
      <c r="G21" s="2"/>
      <c r="H21" s="2"/>
      <c r="I21" s="2"/>
      <c r="J21" s="2"/>
      <c r="K21" s="2"/>
      <c r="L21" s="2"/>
    </row>
    <row r="24" spans="1:12" x14ac:dyDescent="0.2">
      <c r="C24" s="90"/>
      <c r="D24" s="90"/>
      <c r="E24" s="90"/>
      <c r="F24" s="90"/>
      <c r="G24" s="90"/>
      <c r="H24" s="90"/>
      <c r="I24" s="90"/>
      <c r="J24" s="90"/>
      <c r="K24" s="90"/>
      <c r="L24" s="90"/>
    </row>
    <row r="25" spans="1:12" x14ac:dyDescent="0.2">
      <c r="C25" s="90"/>
      <c r="D25" s="90"/>
      <c r="E25" s="90"/>
      <c r="F25" s="90"/>
      <c r="G25" s="90"/>
      <c r="H25" s="90"/>
      <c r="I25" s="90"/>
      <c r="J25" s="90"/>
      <c r="K25" s="90"/>
      <c r="L25" s="90"/>
    </row>
    <row r="26" spans="1:12" x14ac:dyDescent="0.2">
      <c r="C26" s="90"/>
      <c r="D26" s="90"/>
      <c r="E26" s="90"/>
      <c r="F26" s="90"/>
      <c r="G26" s="90"/>
      <c r="H26" s="90"/>
      <c r="I26" s="90"/>
      <c r="J26" s="90"/>
      <c r="K26" s="90"/>
      <c r="L26" s="90"/>
    </row>
    <row r="27" spans="1:12" x14ac:dyDescent="0.2">
      <c r="C27" s="90"/>
      <c r="D27" s="90"/>
      <c r="E27" s="90"/>
      <c r="F27" s="90"/>
      <c r="G27" s="90"/>
      <c r="H27" s="90"/>
      <c r="I27" s="90"/>
      <c r="J27" s="90"/>
      <c r="K27" s="90"/>
      <c r="L27" s="90"/>
    </row>
    <row r="28" spans="1:12" x14ac:dyDescent="0.2">
      <c r="C28" s="90"/>
      <c r="D28" s="90"/>
      <c r="E28" s="90"/>
      <c r="F28" s="90"/>
      <c r="G28" s="90"/>
      <c r="H28" s="90"/>
      <c r="I28" s="90"/>
      <c r="J28" s="90"/>
      <c r="K28" s="90"/>
      <c r="L28" s="90"/>
    </row>
    <row r="29" spans="1:12" x14ac:dyDescent="0.2">
      <c r="C29" s="90"/>
      <c r="D29" s="90"/>
      <c r="E29" s="90"/>
      <c r="F29" s="90"/>
      <c r="G29" s="90"/>
      <c r="H29" s="90"/>
      <c r="I29" s="90"/>
      <c r="J29" s="90"/>
      <c r="K29" s="90"/>
      <c r="L29" s="90"/>
    </row>
    <row r="30" spans="1:12" x14ac:dyDescent="0.2">
      <c r="C30" s="90"/>
      <c r="D30" s="90"/>
      <c r="E30" s="90"/>
      <c r="F30" s="90"/>
      <c r="G30" s="90"/>
      <c r="H30" s="90"/>
      <c r="I30" s="90"/>
      <c r="J30" s="90"/>
      <c r="K30" s="90"/>
      <c r="L30" s="90"/>
    </row>
    <row r="31" spans="1:12" x14ac:dyDescent="0.2">
      <c r="C31" s="90"/>
      <c r="D31" s="90"/>
      <c r="E31" s="90"/>
      <c r="F31" s="90"/>
      <c r="G31" s="90"/>
      <c r="H31" s="90"/>
      <c r="I31" s="90"/>
      <c r="J31" s="90"/>
      <c r="K31" s="90"/>
      <c r="L31" s="90"/>
    </row>
    <row r="32" spans="1:12" x14ac:dyDescent="0.2">
      <c r="C32" s="90"/>
      <c r="D32" s="90"/>
      <c r="E32" s="90"/>
      <c r="F32" s="90"/>
      <c r="G32" s="90"/>
      <c r="H32" s="90"/>
      <c r="I32" s="90"/>
      <c r="J32" s="90"/>
      <c r="K32" s="90"/>
      <c r="L32" s="90"/>
    </row>
    <row r="33" spans="3:12" x14ac:dyDescent="0.2">
      <c r="C33" s="90"/>
      <c r="D33" s="90"/>
      <c r="E33" s="90"/>
      <c r="F33" s="90"/>
      <c r="G33" s="90"/>
      <c r="H33" s="90"/>
      <c r="I33" s="90"/>
      <c r="J33" s="90"/>
      <c r="K33" s="90"/>
      <c r="L33" s="90"/>
    </row>
    <row r="34" spans="3:12" x14ac:dyDescent="0.2">
      <c r="C34" s="90"/>
      <c r="D34" s="90"/>
      <c r="E34" s="90"/>
      <c r="F34" s="90"/>
      <c r="G34" s="90"/>
      <c r="H34" s="90"/>
      <c r="I34" s="90"/>
      <c r="J34" s="90"/>
      <c r="K34" s="90"/>
      <c r="L34" s="90"/>
    </row>
    <row r="35" spans="3:12" x14ac:dyDescent="0.2">
      <c r="C35" s="90"/>
      <c r="D35" s="90"/>
      <c r="E35" s="90"/>
      <c r="F35" s="90"/>
      <c r="G35" s="90"/>
      <c r="H35" s="90"/>
      <c r="I35" s="90"/>
      <c r="J35" s="90"/>
      <c r="K35" s="90"/>
      <c r="L35" s="90"/>
    </row>
    <row r="36" spans="3:12" x14ac:dyDescent="0.2">
      <c r="C36" s="90"/>
      <c r="D36" s="90"/>
      <c r="E36" s="90"/>
      <c r="F36" s="90"/>
      <c r="G36" s="90"/>
      <c r="H36" s="90"/>
      <c r="I36" s="90"/>
      <c r="J36" s="90"/>
      <c r="K36" s="90"/>
      <c r="L36" s="90"/>
    </row>
    <row r="37" spans="3:12" x14ac:dyDescent="0.2">
      <c r="C37" s="100"/>
      <c r="D37" s="100"/>
      <c r="E37" s="100"/>
      <c r="F37" s="100"/>
      <c r="G37" s="100"/>
      <c r="H37" s="100"/>
      <c r="I37" s="100"/>
      <c r="J37" s="100"/>
      <c r="K37" s="100"/>
      <c r="L37" s="100"/>
    </row>
    <row r="38" spans="3:12" x14ac:dyDescent="0.2">
      <c r="C38" s="90"/>
      <c r="D38" s="90"/>
      <c r="E38" s="90"/>
      <c r="F38" s="90"/>
      <c r="G38" s="90"/>
      <c r="H38" s="90"/>
      <c r="I38" s="90"/>
      <c r="J38" s="90"/>
      <c r="K38" s="90"/>
      <c r="L38" s="90"/>
    </row>
    <row r="39" spans="3:12" x14ac:dyDescent="0.2">
      <c r="C39" s="90"/>
      <c r="D39" s="90"/>
      <c r="E39" s="90"/>
      <c r="F39" s="90"/>
      <c r="G39" s="90"/>
      <c r="H39" s="90"/>
      <c r="I39" s="90"/>
      <c r="J39" s="90"/>
      <c r="K39" s="90"/>
      <c r="L39" s="90"/>
    </row>
    <row r="40" spans="3:12" x14ac:dyDescent="0.2">
      <c r="C40" s="102"/>
      <c r="D40" s="102"/>
      <c r="E40" s="102"/>
      <c r="F40" s="102"/>
      <c r="G40" s="102"/>
      <c r="H40" s="102"/>
      <c r="I40" s="102"/>
      <c r="J40" s="102"/>
      <c r="K40" s="102"/>
      <c r="L40" s="102"/>
    </row>
    <row r="41" spans="3:12" x14ac:dyDescent="0.2">
      <c r="C41" s="102"/>
      <c r="D41" s="102"/>
      <c r="E41" s="102"/>
      <c r="F41" s="102"/>
      <c r="G41" s="102"/>
      <c r="H41" s="102"/>
      <c r="I41" s="102"/>
      <c r="J41" s="102"/>
      <c r="K41" s="102"/>
      <c r="L41" s="102"/>
    </row>
    <row r="42" spans="3:12" x14ac:dyDescent="0.2">
      <c r="C42" s="102"/>
      <c r="D42" s="102"/>
      <c r="E42" s="102"/>
      <c r="F42" s="102"/>
      <c r="G42" s="102"/>
      <c r="H42" s="102"/>
      <c r="I42" s="102"/>
      <c r="J42" s="102"/>
      <c r="K42" s="102"/>
      <c r="L42" s="102"/>
    </row>
    <row r="43" spans="3:12" x14ac:dyDescent="0.2">
      <c r="C43" s="102"/>
      <c r="D43" s="102"/>
      <c r="E43" s="102"/>
      <c r="F43" s="102"/>
      <c r="G43" s="102"/>
      <c r="H43" s="102"/>
      <c r="I43" s="102"/>
      <c r="J43" s="102"/>
      <c r="K43" s="102"/>
      <c r="L43" s="102"/>
    </row>
    <row r="44" spans="3:12" x14ac:dyDescent="0.2">
      <c r="C44" s="102"/>
      <c r="D44" s="102"/>
      <c r="E44" s="102"/>
      <c r="F44" s="102"/>
      <c r="G44" s="102"/>
      <c r="H44" s="102"/>
      <c r="I44" s="102"/>
      <c r="J44" s="102"/>
      <c r="K44" s="102"/>
      <c r="L44" s="102"/>
    </row>
    <row r="45" spans="3:12" x14ac:dyDescent="0.2">
      <c r="C45" s="102"/>
      <c r="D45" s="102"/>
      <c r="E45" s="102"/>
      <c r="F45" s="102"/>
      <c r="G45" s="102"/>
      <c r="H45" s="102"/>
      <c r="I45" s="102"/>
      <c r="J45" s="102"/>
      <c r="K45" s="102"/>
      <c r="L45" s="102"/>
    </row>
    <row r="46" spans="3:12" x14ac:dyDescent="0.2">
      <c r="C46" s="102"/>
      <c r="D46" s="102"/>
      <c r="E46" s="102"/>
      <c r="F46" s="102"/>
      <c r="G46" s="102"/>
      <c r="H46" s="102"/>
      <c r="I46" s="102"/>
      <c r="J46" s="102"/>
      <c r="K46" s="102"/>
      <c r="L46" s="102"/>
    </row>
    <row r="47" spans="3:12" x14ac:dyDescent="0.2">
      <c r="C47" s="102"/>
      <c r="D47" s="102"/>
      <c r="E47" s="102"/>
      <c r="F47" s="102"/>
      <c r="G47" s="102"/>
      <c r="H47" s="102"/>
      <c r="I47" s="102"/>
      <c r="J47" s="102"/>
      <c r="K47" s="102"/>
      <c r="L47" s="102"/>
    </row>
    <row r="48" spans="3:12" x14ac:dyDescent="0.2">
      <c r="C48" s="102"/>
      <c r="D48" s="102"/>
      <c r="E48" s="102"/>
      <c r="F48" s="102"/>
      <c r="G48" s="102"/>
      <c r="H48" s="102"/>
      <c r="I48" s="102"/>
      <c r="J48" s="102"/>
      <c r="K48" s="102"/>
      <c r="L48" s="102"/>
    </row>
    <row r="49" spans="3:12" x14ac:dyDescent="0.2">
      <c r="C49" s="102"/>
      <c r="D49" s="102"/>
      <c r="E49" s="102"/>
      <c r="F49" s="102"/>
      <c r="G49" s="102"/>
      <c r="H49" s="102"/>
      <c r="I49" s="102"/>
      <c r="J49" s="102"/>
      <c r="K49" s="102"/>
      <c r="L49" s="102"/>
    </row>
    <row r="50" spans="3:12" x14ac:dyDescent="0.2">
      <c r="C50" s="102"/>
      <c r="D50" s="102"/>
      <c r="E50" s="102"/>
      <c r="F50" s="102"/>
      <c r="G50" s="102"/>
      <c r="H50" s="102"/>
      <c r="I50" s="102"/>
      <c r="J50" s="102"/>
      <c r="K50" s="102"/>
      <c r="L50" s="102"/>
    </row>
    <row r="51" spans="3:12" x14ac:dyDescent="0.2">
      <c r="C51" s="102"/>
      <c r="D51" s="102"/>
      <c r="E51" s="102"/>
      <c r="F51" s="102"/>
      <c r="G51" s="102"/>
      <c r="H51" s="102"/>
      <c r="I51" s="102"/>
      <c r="J51" s="102"/>
      <c r="K51" s="102"/>
      <c r="L51" s="102"/>
    </row>
    <row r="52" spans="3:12" x14ac:dyDescent="0.2">
      <c r="C52" s="102"/>
      <c r="D52" s="102"/>
      <c r="E52" s="102"/>
      <c r="F52" s="102"/>
      <c r="G52" s="102"/>
      <c r="H52" s="102"/>
      <c r="I52" s="102"/>
      <c r="J52" s="102"/>
      <c r="K52" s="102"/>
      <c r="L52" s="102"/>
    </row>
    <row r="53" spans="3:12" x14ac:dyDescent="0.2">
      <c r="C53" s="102"/>
      <c r="D53" s="102"/>
      <c r="E53" s="102"/>
      <c r="F53" s="102"/>
      <c r="G53" s="102"/>
      <c r="H53" s="102"/>
      <c r="I53" s="102"/>
      <c r="J53" s="102"/>
      <c r="K53" s="102"/>
      <c r="L53" s="102"/>
    </row>
  </sheetData>
  <mergeCells count="1">
    <mergeCell ref="E1:F1"/>
  </mergeCells>
  <pageMargins left="0.7" right="0.7" top="0.75" bottom="0.75" header="0.3" footer="0.3"/>
  <pageSetup orientation="portrait"/>
  <ignoredErrors>
    <ignoredError sqref="L4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8"/>
  <sheetViews>
    <sheetView showGridLines="0" workbookViewId="0">
      <selection activeCell="Q25" sqref="Q25"/>
    </sheetView>
  </sheetViews>
  <sheetFormatPr baseColWidth="10" defaultColWidth="9.140625" defaultRowHeight="12.75" x14ac:dyDescent="0.2"/>
  <cols>
    <col min="1" max="1" width="3.140625"/>
    <col min="2" max="2" width="40.42578125"/>
    <col min="3" max="12" width="8.85546875"/>
  </cols>
  <sheetData>
    <row r="1" spans="1:12" ht="15" customHeight="1" x14ac:dyDescent="0.2">
      <c r="A1" s="2"/>
      <c r="B1" s="1" t="s">
        <v>28</v>
      </c>
      <c r="C1" s="2"/>
      <c r="D1" s="2"/>
      <c r="E1" s="107"/>
      <c r="F1" s="107"/>
      <c r="G1" s="84"/>
      <c r="H1" s="87"/>
      <c r="I1" s="2"/>
      <c r="J1" s="2"/>
      <c r="K1" s="2"/>
      <c r="L1" s="2"/>
    </row>
    <row r="2" spans="1:12" ht="18" customHeight="1" x14ac:dyDescent="0.2">
      <c r="A2" s="2"/>
      <c r="B2" s="3" t="s">
        <v>29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" customHeight="1" x14ac:dyDescent="0.2">
      <c r="A3" s="2"/>
      <c r="B3" s="23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.75" customHeight="1" thickBot="1" x14ac:dyDescent="0.25">
      <c r="A4" s="24"/>
      <c r="B4" s="25" t="s">
        <v>30</v>
      </c>
      <c r="C4" s="5" t="s">
        <v>31</v>
      </c>
      <c r="D4" s="5" t="s">
        <v>32</v>
      </c>
      <c r="E4" s="5" t="s">
        <v>33</v>
      </c>
      <c r="F4" s="5" t="s">
        <v>34</v>
      </c>
      <c r="G4" s="5">
        <v>2020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</row>
    <row r="5" spans="1:12" ht="15" customHeight="1" x14ac:dyDescent="0.2">
      <c r="A5" s="108" t="s">
        <v>40</v>
      </c>
      <c r="B5" s="108" t="s">
        <v>1</v>
      </c>
      <c r="C5" s="26"/>
      <c r="D5" s="9"/>
      <c r="E5" s="9"/>
      <c r="F5" s="9"/>
      <c r="G5" s="9"/>
      <c r="H5" s="9"/>
      <c r="I5" s="9"/>
      <c r="J5" s="9"/>
      <c r="K5" s="9"/>
      <c r="L5" s="9"/>
    </row>
    <row r="6" spans="1:12" s="92" customFormat="1" ht="15" customHeight="1" x14ac:dyDescent="0.2">
      <c r="A6" s="22"/>
      <c r="B6" s="11" t="s">
        <v>14</v>
      </c>
      <c r="C6" s="93">
        <v>2059</v>
      </c>
      <c r="D6" s="93">
        <v>1945</v>
      </c>
      <c r="E6" s="93">
        <v>1991</v>
      </c>
      <c r="F6" s="93">
        <v>2011</v>
      </c>
      <c r="G6" s="93">
        <f>F6+E6+D6+C6</f>
        <v>8006</v>
      </c>
      <c r="H6" s="93">
        <v>2023</v>
      </c>
      <c r="I6" s="93">
        <v>2080</v>
      </c>
      <c r="J6" s="97">
        <v>2165</v>
      </c>
      <c r="K6" s="97">
        <v>2221</v>
      </c>
      <c r="L6" s="97">
        <v>8489</v>
      </c>
    </row>
    <row r="7" spans="1:12" s="92" customFormat="1" ht="15" customHeight="1" x14ac:dyDescent="0.2">
      <c r="A7" s="22"/>
      <c r="B7" s="17" t="s">
        <v>149</v>
      </c>
      <c r="C7" s="98">
        <v>265</v>
      </c>
      <c r="D7" s="98">
        <v>273</v>
      </c>
      <c r="E7" s="98">
        <v>236</v>
      </c>
      <c r="F7" s="98">
        <v>243</v>
      </c>
      <c r="G7" s="98">
        <f>F7+E7+D7+C7</f>
        <v>1017</v>
      </c>
      <c r="H7" s="98">
        <v>266</v>
      </c>
      <c r="I7" s="98">
        <v>270</v>
      </c>
      <c r="J7" s="98">
        <v>292</v>
      </c>
      <c r="K7" s="98">
        <v>275</v>
      </c>
      <c r="L7" s="98">
        <f>SUM(H7:K7)</f>
        <v>1103</v>
      </c>
    </row>
    <row r="8" spans="1:12" ht="15" customHeight="1" x14ac:dyDescent="0.2">
      <c r="A8" s="2"/>
      <c r="B8" s="13" t="s">
        <v>15</v>
      </c>
      <c r="C8" s="94">
        <v>-1613</v>
      </c>
      <c r="D8" s="94">
        <v>-1379</v>
      </c>
      <c r="E8" s="94">
        <v>-1439</v>
      </c>
      <c r="F8" s="94">
        <v>-1617</v>
      </c>
      <c r="G8" s="94">
        <f t="shared" ref="G8:G17" si="0">F8+E8+D8+C8</f>
        <v>-6048</v>
      </c>
      <c r="H8" s="94">
        <v>-1611</v>
      </c>
      <c r="I8" s="94">
        <v>-1447</v>
      </c>
      <c r="J8" s="88">
        <v>-1502</v>
      </c>
      <c r="K8" s="88">
        <v>-1688</v>
      </c>
      <c r="L8" s="88">
        <v>-6248</v>
      </c>
    </row>
    <row r="9" spans="1:12" ht="15" customHeight="1" x14ac:dyDescent="0.2">
      <c r="A9" s="2"/>
      <c r="B9" s="13" t="s">
        <v>16</v>
      </c>
      <c r="C9" s="95">
        <f>C6+C8</f>
        <v>446</v>
      </c>
      <c r="D9" s="95">
        <f t="shared" ref="D9" si="1">D6+D8</f>
        <v>566</v>
      </c>
      <c r="E9" s="95">
        <f>E6+E8</f>
        <v>552</v>
      </c>
      <c r="F9" s="95">
        <f>F6+F8</f>
        <v>394</v>
      </c>
      <c r="G9" s="95">
        <f t="shared" si="0"/>
        <v>1958</v>
      </c>
      <c r="H9" s="95">
        <f>H6+H8</f>
        <v>412</v>
      </c>
      <c r="I9" s="95">
        <f>I6+I8</f>
        <v>633</v>
      </c>
      <c r="J9" s="88">
        <f>J6+J8</f>
        <v>663</v>
      </c>
      <c r="K9" s="88">
        <v>533</v>
      </c>
      <c r="L9" s="88">
        <v>2241</v>
      </c>
    </row>
    <row r="10" spans="1:12" ht="15" customHeight="1" x14ac:dyDescent="0.2">
      <c r="A10" s="2"/>
      <c r="B10" s="13" t="s">
        <v>17</v>
      </c>
      <c r="C10" s="95">
        <v>-258</v>
      </c>
      <c r="D10" s="94">
        <v>-450</v>
      </c>
      <c r="E10" s="94">
        <v>-132</v>
      </c>
      <c r="F10" s="94">
        <v>-294</v>
      </c>
      <c r="G10" s="94">
        <f t="shared" si="0"/>
        <v>-1134</v>
      </c>
      <c r="H10" s="94">
        <v>-129</v>
      </c>
      <c r="I10" s="94">
        <v>-8</v>
      </c>
      <c r="J10" s="88">
        <v>-8</v>
      </c>
      <c r="K10" s="88">
        <v>20</v>
      </c>
      <c r="L10" s="88">
        <v>-125</v>
      </c>
    </row>
    <row r="11" spans="1:12" ht="15" customHeight="1" x14ac:dyDescent="0.2">
      <c r="A11" s="2"/>
      <c r="B11" s="13" t="s">
        <v>18</v>
      </c>
      <c r="C11" s="95">
        <f>C9+C10</f>
        <v>188</v>
      </c>
      <c r="D11" s="95">
        <f t="shared" ref="D11:E11" si="2">D9+D10</f>
        <v>116</v>
      </c>
      <c r="E11" s="95">
        <f t="shared" si="2"/>
        <v>420</v>
      </c>
      <c r="F11" s="95">
        <f t="shared" ref="F11:H11" si="3">F9+F10</f>
        <v>100</v>
      </c>
      <c r="G11" s="95">
        <f t="shared" si="0"/>
        <v>824</v>
      </c>
      <c r="H11" s="95">
        <f t="shared" si="3"/>
        <v>283</v>
      </c>
      <c r="I11" s="95">
        <f t="shared" ref="I11" si="4">I9+I10</f>
        <v>625</v>
      </c>
      <c r="J11" s="88">
        <f>J9+J10</f>
        <v>655</v>
      </c>
      <c r="K11" s="88">
        <v>553</v>
      </c>
      <c r="L11" s="88">
        <v>2116</v>
      </c>
    </row>
    <row r="12" spans="1:12" ht="25.5" customHeight="1" x14ac:dyDescent="0.2">
      <c r="A12" s="2"/>
      <c r="B12" s="15" t="s">
        <v>19</v>
      </c>
      <c r="C12" s="95">
        <v>1</v>
      </c>
      <c r="D12" s="94">
        <v>1</v>
      </c>
      <c r="E12" s="94">
        <v>-6</v>
      </c>
      <c r="F12" s="94">
        <v>3</v>
      </c>
      <c r="G12" s="94">
        <f t="shared" si="0"/>
        <v>-1</v>
      </c>
      <c r="H12" s="94">
        <v>1</v>
      </c>
      <c r="I12" s="94">
        <v>2</v>
      </c>
      <c r="J12" s="94">
        <v>-2</v>
      </c>
      <c r="K12" s="94">
        <v>0</v>
      </c>
      <c r="L12" s="94">
        <v>1</v>
      </c>
    </row>
    <row r="13" spans="1:12" ht="15" customHeight="1" x14ac:dyDescent="0.2">
      <c r="A13" s="2"/>
      <c r="B13" s="13" t="s">
        <v>20</v>
      </c>
      <c r="C13" s="95">
        <v>131</v>
      </c>
      <c r="D13" s="94">
        <v>5</v>
      </c>
      <c r="E13" s="94">
        <v>3</v>
      </c>
      <c r="F13" s="94">
        <v>12</v>
      </c>
      <c r="G13" s="94">
        <f t="shared" si="0"/>
        <v>151</v>
      </c>
      <c r="H13" s="94">
        <v>3</v>
      </c>
      <c r="I13" s="94">
        <v>1</v>
      </c>
      <c r="J13" s="94">
        <v>-2</v>
      </c>
      <c r="K13" s="94">
        <v>21</v>
      </c>
      <c r="L13" s="94">
        <v>23</v>
      </c>
    </row>
    <row r="14" spans="1:12" ht="15" customHeight="1" x14ac:dyDescent="0.2">
      <c r="A14" s="2"/>
      <c r="B14" s="13" t="s">
        <v>22</v>
      </c>
      <c r="C14" s="95">
        <f>[1]RBDF!$E$17</f>
        <v>-95</v>
      </c>
      <c r="D14" s="94">
        <v>-32</v>
      </c>
      <c r="E14" s="94">
        <v>-131</v>
      </c>
      <c r="F14" s="94">
        <v>-37</v>
      </c>
      <c r="G14" s="94">
        <f t="shared" si="0"/>
        <v>-295</v>
      </c>
      <c r="H14" s="94">
        <v>-78</v>
      </c>
      <c r="I14" s="94">
        <v>-174</v>
      </c>
      <c r="J14" s="94">
        <v>-181</v>
      </c>
      <c r="K14" s="94">
        <v>-159</v>
      </c>
      <c r="L14" s="94">
        <v>-592</v>
      </c>
    </row>
    <row r="15" spans="1:12" s="92" customFormat="1" ht="15" customHeight="1" x14ac:dyDescent="0.2">
      <c r="A15" s="22"/>
      <c r="B15" s="11" t="s">
        <v>147</v>
      </c>
      <c r="C15" s="95">
        <f>SUM(C11:C14)</f>
        <v>225</v>
      </c>
      <c r="D15" s="95">
        <f t="shared" ref="D15:E15" si="5">SUM(D11:D14)</f>
        <v>90</v>
      </c>
      <c r="E15" s="95">
        <f t="shared" si="5"/>
        <v>286</v>
      </c>
      <c r="F15" s="95">
        <f t="shared" ref="F15:H15" si="6">SUM(F11:F14)</f>
        <v>78</v>
      </c>
      <c r="G15" s="95">
        <f t="shared" si="0"/>
        <v>679</v>
      </c>
      <c r="H15" s="95">
        <f t="shared" si="6"/>
        <v>209</v>
      </c>
      <c r="I15" s="95">
        <f t="shared" ref="I15:J15" si="7">SUM(I11:I14)</f>
        <v>454</v>
      </c>
      <c r="J15" s="95">
        <f t="shared" si="7"/>
        <v>470</v>
      </c>
      <c r="K15" s="95">
        <v>415</v>
      </c>
      <c r="L15" s="95">
        <v>1548</v>
      </c>
    </row>
    <row r="16" spans="1:12" ht="15" customHeight="1" x14ac:dyDescent="0.2">
      <c r="A16" s="2"/>
      <c r="B16" s="17" t="s">
        <v>24</v>
      </c>
      <c r="C16" s="95">
        <v>1</v>
      </c>
      <c r="D16" s="94">
        <v>0</v>
      </c>
      <c r="E16" s="94">
        <v>1</v>
      </c>
      <c r="F16" s="94">
        <v>0</v>
      </c>
      <c r="G16" s="94">
        <f t="shared" si="0"/>
        <v>2</v>
      </c>
      <c r="H16" s="94">
        <v>-3</v>
      </c>
      <c r="I16" s="94">
        <v>0</v>
      </c>
      <c r="J16" s="94">
        <v>0</v>
      </c>
      <c r="K16" s="94">
        <v>1</v>
      </c>
      <c r="L16" s="94">
        <v>-2</v>
      </c>
    </row>
    <row r="17" spans="1:13" ht="15" customHeight="1" x14ac:dyDescent="0.2">
      <c r="A17" s="2"/>
      <c r="B17" s="11" t="s">
        <v>25</v>
      </c>
      <c r="C17" s="96">
        <f>C15-C16</f>
        <v>224</v>
      </c>
      <c r="D17" s="96">
        <f>D15-D16</f>
        <v>90</v>
      </c>
      <c r="E17" s="96">
        <f>E15-E16</f>
        <v>285</v>
      </c>
      <c r="F17" s="96">
        <f>F15-F16</f>
        <v>78</v>
      </c>
      <c r="G17" s="96">
        <f t="shared" si="0"/>
        <v>677</v>
      </c>
      <c r="H17" s="96">
        <f>H15-H16</f>
        <v>212</v>
      </c>
      <c r="I17" s="96">
        <f>I15-I16</f>
        <v>454</v>
      </c>
      <c r="J17" s="96">
        <f>J15-J16</f>
        <v>470</v>
      </c>
      <c r="K17" s="96">
        <v>414</v>
      </c>
      <c r="L17" s="96">
        <v>1550</v>
      </c>
    </row>
    <row r="18" spans="1:13" ht="15" customHeight="1" x14ac:dyDescent="0.25">
      <c r="A18" s="21"/>
      <c r="B18" s="13" t="s">
        <v>26</v>
      </c>
      <c r="C18" s="101">
        <f>[1]RBDF!$E$23</f>
        <v>11971</v>
      </c>
      <c r="D18" s="94">
        <v>12257</v>
      </c>
      <c r="E18" s="94">
        <v>12675</v>
      </c>
      <c r="F18" s="94">
        <v>12057</v>
      </c>
      <c r="G18" s="94">
        <v>12241</v>
      </c>
      <c r="H18" s="94">
        <v>12208</v>
      </c>
      <c r="I18" s="94">
        <v>12116</v>
      </c>
      <c r="J18" s="94">
        <v>11867</v>
      </c>
      <c r="K18" s="94">
        <v>11847</v>
      </c>
      <c r="L18" s="94">
        <v>12009</v>
      </c>
    </row>
    <row r="20" spans="1:13" x14ac:dyDescent="0.2">
      <c r="C20" s="103"/>
      <c r="D20" s="103"/>
      <c r="E20" s="103"/>
      <c r="F20" s="103"/>
      <c r="G20" s="103"/>
      <c r="H20" s="103"/>
      <c r="I20" s="103"/>
      <c r="J20" s="103"/>
      <c r="K20" s="103"/>
      <c r="L20" s="104"/>
      <c r="M20" s="105"/>
    </row>
    <row r="21" spans="1:13" x14ac:dyDescent="0.2">
      <c r="C21" s="93"/>
      <c r="D21" s="93"/>
      <c r="E21" s="93"/>
      <c r="F21" s="93"/>
      <c r="G21" s="93"/>
      <c r="H21" s="93"/>
      <c r="I21" s="93"/>
      <c r="J21" s="93"/>
      <c r="K21" s="93"/>
      <c r="L21" s="104"/>
      <c r="M21" s="105"/>
    </row>
    <row r="22" spans="1:13" x14ac:dyDescent="0.2">
      <c r="C22" s="94"/>
      <c r="D22" s="94"/>
      <c r="E22" s="94"/>
      <c r="F22" s="94"/>
      <c r="G22" s="94"/>
      <c r="H22" s="94"/>
      <c r="I22" s="94"/>
      <c r="J22" s="94"/>
      <c r="K22" s="94"/>
      <c r="L22" s="104"/>
      <c r="M22" s="105"/>
    </row>
    <row r="23" spans="1:13" x14ac:dyDescent="0.2">
      <c r="C23" s="94"/>
      <c r="D23" s="94"/>
      <c r="E23" s="94"/>
      <c r="F23" s="94"/>
      <c r="G23" s="94"/>
      <c r="H23" s="94"/>
      <c r="I23" s="94"/>
      <c r="J23" s="94"/>
      <c r="K23" s="94"/>
      <c r="L23" s="104"/>
      <c r="M23" s="105"/>
    </row>
    <row r="24" spans="1:13" x14ac:dyDescent="0.2">
      <c r="C24" s="94"/>
      <c r="D24" s="94"/>
      <c r="E24" s="94"/>
      <c r="F24" s="94"/>
      <c r="G24" s="94"/>
      <c r="H24" s="94"/>
      <c r="I24" s="94"/>
      <c r="J24" s="94"/>
      <c r="K24" s="94"/>
      <c r="L24" s="104"/>
      <c r="M24" s="105"/>
    </row>
    <row r="25" spans="1:13" x14ac:dyDescent="0.2">
      <c r="C25" s="94"/>
      <c r="D25" s="94"/>
      <c r="E25" s="94"/>
      <c r="F25" s="94"/>
      <c r="G25" s="94"/>
      <c r="H25" s="94"/>
      <c r="I25" s="94"/>
      <c r="J25" s="94"/>
      <c r="K25" s="94"/>
      <c r="L25" s="104"/>
      <c r="M25" s="105"/>
    </row>
    <row r="26" spans="1:13" x14ac:dyDescent="0.2">
      <c r="C26" s="94"/>
      <c r="D26" s="94"/>
      <c r="E26" s="94"/>
      <c r="F26" s="94"/>
      <c r="G26" s="94"/>
      <c r="H26" s="94"/>
      <c r="I26" s="94"/>
      <c r="J26" s="94"/>
      <c r="K26" s="94"/>
      <c r="L26" s="104"/>
      <c r="M26" s="105"/>
    </row>
    <row r="27" spans="1:13" x14ac:dyDescent="0.2">
      <c r="C27" s="94"/>
      <c r="D27" s="94"/>
      <c r="E27" s="94"/>
      <c r="F27" s="94"/>
      <c r="G27" s="94"/>
      <c r="H27" s="94"/>
      <c r="I27" s="94"/>
      <c r="J27" s="94"/>
      <c r="K27" s="94"/>
      <c r="L27" s="104"/>
      <c r="M27" s="105"/>
    </row>
    <row r="28" spans="1:13" x14ac:dyDescent="0.2">
      <c r="C28" s="94"/>
      <c r="D28" s="94"/>
      <c r="E28" s="94"/>
      <c r="F28" s="94"/>
      <c r="G28" s="94"/>
      <c r="H28" s="94"/>
      <c r="I28" s="94"/>
      <c r="J28" s="94"/>
      <c r="K28" s="94"/>
      <c r="L28" s="104"/>
      <c r="M28" s="105"/>
    </row>
    <row r="29" spans="1:13" x14ac:dyDescent="0.2">
      <c r="C29" s="106"/>
      <c r="D29" s="106"/>
      <c r="E29" s="106"/>
      <c r="F29" s="106"/>
      <c r="G29" s="106"/>
      <c r="H29" s="106"/>
      <c r="I29" s="106"/>
      <c r="J29" s="106"/>
      <c r="K29" s="106"/>
      <c r="L29" s="104"/>
      <c r="M29" s="105"/>
    </row>
    <row r="30" spans="1:13" x14ac:dyDescent="0.2">
      <c r="C30" s="94"/>
      <c r="D30" s="94"/>
      <c r="E30" s="94"/>
      <c r="F30" s="94"/>
      <c r="G30" s="94"/>
      <c r="H30" s="94"/>
      <c r="I30" s="94"/>
      <c r="J30" s="94"/>
      <c r="K30" s="94"/>
      <c r="L30" s="104"/>
      <c r="M30" s="105"/>
    </row>
    <row r="31" spans="1:13" x14ac:dyDescent="0.2">
      <c r="C31" s="101"/>
      <c r="D31" s="101"/>
      <c r="E31" s="101"/>
      <c r="F31" s="101"/>
      <c r="G31" s="94"/>
      <c r="H31" s="94"/>
      <c r="I31" s="94"/>
      <c r="J31" s="94"/>
      <c r="K31" s="101"/>
      <c r="L31" s="104"/>
      <c r="M31" s="105"/>
    </row>
    <row r="32" spans="1:13" x14ac:dyDescent="0.2">
      <c r="C32" s="101"/>
      <c r="D32" s="94"/>
      <c r="E32" s="94"/>
      <c r="F32" s="94"/>
      <c r="G32" s="94"/>
      <c r="H32" s="94"/>
      <c r="I32" s="94"/>
      <c r="J32" s="94"/>
      <c r="K32" s="94"/>
      <c r="L32" s="94"/>
      <c r="M32" s="104"/>
    </row>
    <row r="33" spans="3:13" x14ac:dyDescent="0.2"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4"/>
    </row>
    <row r="34" spans="3:13" x14ac:dyDescent="0.2"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4"/>
    </row>
    <row r="35" spans="3:13" x14ac:dyDescent="0.2"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4"/>
    </row>
    <row r="36" spans="3:13" x14ac:dyDescent="0.2"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4"/>
    </row>
    <row r="37" spans="3:13" x14ac:dyDescent="0.2"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4"/>
    </row>
    <row r="38" spans="3:13" x14ac:dyDescent="0.2"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4"/>
    </row>
    <row r="39" spans="3:13" x14ac:dyDescent="0.2"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4"/>
    </row>
    <row r="40" spans="3:13" x14ac:dyDescent="0.2"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4"/>
    </row>
    <row r="41" spans="3:13" x14ac:dyDescent="0.2"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4"/>
    </row>
    <row r="42" spans="3:13" x14ac:dyDescent="0.2"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4"/>
    </row>
    <row r="43" spans="3:13" x14ac:dyDescent="0.2"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5"/>
    </row>
    <row r="44" spans="3:13" x14ac:dyDescent="0.2"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5"/>
    </row>
    <row r="45" spans="3:13" x14ac:dyDescent="0.2"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5"/>
    </row>
    <row r="46" spans="3:13" x14ac:dyDescent="0.2"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5"/>
    </row>
    <row r="47" spans="3:13" x14ac:dyDescent="0.2"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5"/>
    </row>
    <row r="48" spans="3:13" x14ac:dyDescent="0.2"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5"/>
    </row>
  </sheetData>
  <mergeCells count="2">
    <mergeCell ref="E1:F1"/>
    <mergeCell ref="A5:B5"/>
  </mergeCells>
  <pageMargins left="0.7" right="0.7" top="0.75" bottom="0.75" header="0.3" footer="0.3"/>
  <pageSetup orientation="portrait" r:id="rId1"/>
  <ignoredErrors>
    <ignoredError sqref="L4" numberStoredAsText="1"/>
    <ignoredError sqref="G9:G1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113"/>
  <sheetViews>
    <sheetView showGridLines="0" workbookViewId="0">
      <selection activeCell="V23" sqref="V23"/>
    </sheetView>
  </sheetViews>
  <sheetFormatPr baseColWidth="10" defaultColWidth="9.140625" defaultRowHeight="12.75" x14ac:dyDescent="0.2"/>
  <cols>
    <col min="1" max="1" width="2.85546875"/>
    <col min="2" max="2" width="42.28515625"/>
    <col min="3" max="13" width="7.7109375"/>
  </cols>
  <sheetData>
    <row r="1" spans="1:37" ht="15.75" customHeight="1" x14ac:dyDescent="0.2">
      <c r="A1" s="27" t="s">
        <v>41</v>
      </c>
      <c r="B1" s="28"/>
      <c r="C1" s="28"/>
      <c r="D1" s="29"/>
      <c r="E1" s="107"/>
      <c r="F1" s="107"/>
      <c r="G1" s="84"/>
      <c r="H1" s="89"/>
      <c r="I1" s="29"/>
      <c r="J1" s="29"/>
      <c r="K1" s="30"/>
      <c r="L1" s="29"/>
      <c r="M1" s="30"/>
    </row>
    <row r="2" spans="1:37" ht="18" customHeight="1" x14ac:dyDescent="0.2">
      <c r="A2" s="31" t="s">
        <v>42</v>
      </c>
      <c r="B2" s="32"/>
      <c r="C2" s="3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37" ht="15" customHeight="1" x14ac:dyDescent="0.2">
      <c r="A3" s="10"/>
      <c r="B3" s="33"/>
      <c r="C3" s="33"/>
      <c r="D3" s="34"/>
      <c r="E3" s="34"/>
      <c r="F3" s="35"/>
      <c r="G3" s="35"/>
      <c r="H3" s="35"/>
      <c r="I3" s="35"/>
      <c r="J3" s="34"/>
      <c r="K3" s="2"/>
      <c r="L3" s="34"/>
      <c r="M3" s="2"/>
    </row>
    <row r="4" spans="1:37" ht="15" customHeight="1" x14ac:dyDescent="0.2">
      <c r="A4" s="10"/>
      <c r="B4" s="33"/>
      <c r="C4" s="33"/>
      <c r="D4" s="34"/>
      <c r="E4" s="34"/>
      <c r="F4" s="35"/>
      <c r="G4" s="35"/>
      <c r="H4" s="35"/>
      <c r="I4" s="35"/>
      <c r="J4" s="34"/>
      <c r="K4" s="35"/>
      <c r="L4" s="34"/>
      <c r="M4" s="2"/>
    </row>
    <row r="5" spans="1:37" ht="15.75" customHeight="1" thickBot="1" x14ac:dyDescent="0.25">
      <c r="A5" s="10"/>
      <c r="B5" s="109" t="s">
        <v>43</v>
      </c>
      <c r="C5" s="109" t="s">
        <v>1</v>
      </c>
      <c r="D5" s="5" t="s">
        <v>44</v>
      </c>
      <c r="E5" s="5" t="s">
        <v>45</v>
      </c>
      <c r="F5" s="5" t="s">
        <v>46</v>
      </c>
      <c r="G5" s="5" t="s">
        <v>47</v>
      </c>
      <c r="H5" s="5">
        <v>2020</v>
      </c>
      <c r="I5" s="5" t="s">
        <v>48</v>
      </c>
      <c r="J5" s="5" t="s">
        <v>49</v>
      </c>
      <c r="K5" s="5" t="s">
        <v>50</v>
      </c>
      <c r="L5" s="5" t="s">
        <v>51</v>
      </c>
      <c r="M5" s="5" t="s">
        <v>52</v>
      </c>
    </row>
    <row r="6" spans="1:37" ht="15" customHeight="1" x14ac:dyDescent="0.2">
      <c r="A6" s="36" t="s">
        <v>53</v>
      </c>
      <c r="B6" s="37"/>
      <c r="C6" s="38"/>
      <c r="D6" s="39"/>
      <c r="E6" s="39"/>
      <c r="F6" s="38"/>
      <c r="G6" s="38"/>
      <c r="H6" s="38"/>
      <c r="I6" s="38"/>
      <c r="J6" s="39"/>
      <c r="K6" s="9"/>
      <c r="L6" s="39"/>
      <c r="M6" s="9"/>
    </row>
    <row r="7" spans="1:37" ht="15" customHeight="1" x14ac:dyDescent="0.2">
      <c r="A7" s="10"/>
      <c r="B7" s="40" t="s">
        <v>54</v>
      </c>
      <c r="C7" s="33"/>
      <c r="D7" s="41">
        <v>1964</v>
      </c>
      <c r="E7" s="41">
        <v>1750</v>
      </c>
      <c r="F7" s="41">
        <v>1891</v>
      </c>
      <c r="G7" s="41">
        <v>1919</v>
      </c>
      <c r="H7" s="41">
        <v>7524</v>
      </c>
      <c r="I7" s="41">
        <v>1862</v>
      </c>
      <c r="J7" s="41">
        <v>1989</v>
      </c>
      <c r="K7" s="41">
        <v>2107</v>
      </c>
      <c r="L7" s="41">
        <v>2159</v>
      </c>
      <c r="M7" s="41">
        <v>8117</v>
      </c>
      <c r="N7" s="90"/>
      <c r="O7" s="90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</row>
    <row r="8" spans="1:37" ht="15" customHeight="1" x14ac:dyDescent="0.2">
      <c r="A8" s="10"/>
      <c r="B8" s="42" t="s">
        <v>55</v>
      </c>
      <c r="C8" s="33"/>
      <c r="D8" s="43">
        <v>-1146</v>
      </c>
      <c r="E8" s="43">
        <v>-979</v>
      </c>
      <c r="F8" s="43">
        <v>-999</v>
      </c>
      <c r="G8" s="43">
        <v>-1018</v>
      </c>
      <c r="H8" s="43">
        <v>-4142</v>
      </c>
      <c r="I8" s="43">
        <v>-1089</v>
      </c>
      <c r="J8" s="43">
        <v>-1011</v>
      </c>
      <c r="K8" s="43">
        <v>-1015</v>
      </c>
      <c r="L8" s="43">
        <v>-1088</v>
      </c>
      <c r="M8" s="43">
        <v>-4203</v>
      </c>
      <c r="N8" s="90"/>
      <c r="O8" s="90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</row>
    <row r="9" spans="1:37" ht="15" customHeight="1" x14ac:dyDescent="0.2">
      <c r="A9" s="10"/>
      <c r="B9" s="44" t="s">
        <v>56</v>
      </c>
      <c r="C9" s="33"/>
      <c r="D9" s="43">
        <v>818</v>
      </c>
      <c r="E9" s="43">
        <v>771</v>
      </c>
      <c r="F9" s="43">
        <v>892</v>
      </c>
      <c r="G9" s="43">
        <v>901</v>
      </c>
      <c r="H9" s="43">
        <v>3382</v>
      </c>
      <c r="I9" s="43">
        <v>773</v>
      </c>
      <c r="J9" s="43">
        <v>978</v>
      </c>
      <c r="K9" s="43">
        <v>1092</v>
      </c>
      <c r="L9" s="43">
        <v>1071</v>
      </c>
      <c r="M9" s="43">
        <v>3914</v>
      </c>
      <c r="N9" s="90"/>
      <c r="O9" s="90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</row>
    <row r="10" spans="1:37" ht="15" customHeight="1" x14ac:dyDescent="0.2">
      <c r="A10" s="10"/>
      <c r="B10" s="42" t="s">
        <v>57</v>
      </c>
      <c r="C10" s="33"/>
      <c r="D10" s="43">
        <v>-229</v>
      </c>
      <c r="E10" s="43">
        <v>-418</v>
      </c>
      <c r="F10" s="43">
        <v>-331</v>
      </c>
      <c r="G10" s="43">
        <v>-287</v>
      </c>
      <c r="H10" s="43">
        <v>-1265</v>
      </c>
      <c r="I10" s="43">
        <v>-142</v>
      </c>
      <c r="J10" s="43">
        <v>-121</v>
      </c>
      <c r="K10" s="43">
        <v>-145</v>
      </c>
      <c r="L10" s="43">
        <v>-96</v>
      </c>
      <c r="M10" s="43">
        <v>-504</v>
      </c>
      <c r="N10" s="90"/>
      <c r="O10" s="90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</row>
    <row r="11" spans="1:37" ht="15" customHeight="1" x14ac:dyDescent="0.2">
      <c r="A11" s="10"/>
      <c r="B11" s="44" t="s">
        <v>58</v>
      </c>
      <c r="C11" s="33"/>
      <c r="D11" s="43">
        <v>589</v>
      </c>
      <c r="E11" s="43">
        <v>353</v>
      </c>
      <c r="F11" s="43">
        <v>561</v>
      </c>
      <c r="G11" s="43">
        <v>614</v>
      </c>
      <c r="H11" s="43">
        <v>2117</v>
      </c>
      <c r="I11" s="43">
        <v>631</v>
      </c>
      <c r="J11" s="43">
        <v>857</v>
      </c>
      <c r="K11" s="43">
        <v>947</v>
      </c>
      <c r="L11" s="43">
        <v>975</v>
      </c>
      <c r="M11" s="43">
        <v>3410</v>
      </c>
      <c r="N11" s="90"/>
      <c r="O11" s="90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</row>
    <row r="12" spans="1:37" ht="24" customHeight="1" x14ac:dyDescent="0.2">
      <c r="A12" s="10"/>
      <c r="B12" s="45" t="s">
        <v>59</v>
      </c>
      <c r="C12" s="33"/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90"/>
      <c r="O12" s="90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</row>
    <row r="13" spans="1:37" ht="15" customHeight="1" x14ac:dyDescent="0.2">
      <c r="A13" s="10"/>
      <c r="B13" s="42" t="s">
        <v>60</v>
      </c>
      <c r="C13" s="33"/>
      <c r="D13" s="43">
        <v>12</v>
      </c>
      <c r="E13" s="43">
        <v>-1</v>
      </c>
      <c r="F13" s="43">
        <v>-2</v>
      </c>
      <c r="G13" s="43">
        <v>6</v>
      </c>
      <c r="H13" s="43">
        <v>15</v>
      </c>
      <c r="I13" s="43">
        <v>2</v>
      </c>
      <c r="J13" s="43">
        <v>4</v>
      </c>
      <c r="K13" s="43">
        <v>4</v>
      </c>
      <c r="L13" s="43">
        <v>8</v>
      </c>
      <c r="M13" s="43">
        <v>18</v>
      </c>
      <c r="N13" s="90"/>
      <c r="O13" s="90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</row>
    <row r="14" spans="1:37" ht="15" customHeight="1" x14ac:dyDescent="0.2">
      <c r="A14" s="10"/>
      <c r="B14" s="28" t="s">
        <v>61</v>
      </c>
      <c r="C14" s="33"/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90"/>
      <c r="O14" s="90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</row>
    <row r="15" spans="1:37" ht="15" customHeight="1" x14ac:dyDescent="0.2">
      <c r="A15" s="10"/>
      <c r="B15" s="42" t="s">
        <v>62</v>
      </c>
      <c r="C15" s="33"/>
      <c r="D15" s="43">
        <v>-152</v>
      </c>
      <c r="E15" s="43">
        <v>-86</v>
      </c>
      <c r="F15" s="43">
        <v>-142</v>
      </c>
      <c r="G15" s="43">
        <v>-151</v>
      </c>
      <c r="H15" s="43">
        <v>-531</v>
      </c>
      <c r="I15" s="43">
        <v>-158</v>
      </c>
      <c r="J15" s="43">
        <v>-212</v>
      </c>
      <c r="K15" s="43">
        <v>-232</v>
      </c>
      <c r="L15" s="43">
        <v>-238</v>
      </c>
      <c r="M15" s="43">
        <v>-840</v>
      </c>
      <c r="N15" s="90"/>
      <c r="O15" s="90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</row>
    <row r="16" spans="1:37" ht="15" customHeight="1" x14ac:dyDescent="0.2">
      <c r="A16" s="10"/>
      <c r="B16" s="44" t="s">
        <v>63</v>
      </c>
      <c r="C16" s="33"/>
      <c r="D16" s="43">
        <v>449</v>
      </c>
      <c r="E16" s="43">
        <v>266</v>
      </c>
      <c r="F16" s="43">
        <v>417</v>
      </c>
      <c r="G16" s="43">
        <v>469</v>
      </c>
      <c r="H16" s="43">
        <v>1601</v>
      </c>
      <c r="I16" s="43">
        <v>475</v>
      </c>
      <c r="J16" s="43">
        <v>649</v>
      </c>
      <c r="K16" s="43">
        <v>719</v>
      </c>
      <c r="L16" s="43">
        <v>745</v>
      </c>
      <c r="M16" s="43">
        <v>2588</v>
      </c>
      <c r="N16" s="90"/>
      <c r="O16" s="90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</row>
    <row r="17" spans="1:37" ht="15" customHeight="1" x14ac:dyDescent="0.2">
      <c r="A17" s="10"/>
      <c r="B17" s="46" t="s">
        <v>64</v>
      </c>
      <c r="C17" s="33"/>
      <c r="D17" s="43">
        <v>84</v>
      </c>
      <c r="E17" s="43">
        <v>40</v>
      </c>
      <c r="F17" s="43">
        <v>80</v>
      </c>
      <c r="G17" s="43">
        <v>93</v>
      </c>
      <c r="H17" s="43">
        <v>297</v>
      </c>
      <c r="I17" s="43">
        <v>83</v>
      </c>
      <c r="J17" s="43">
        <v>127</v>
      </c>
      <c r="K17" s="43">
        <v>135</v>
      </c>
      <c r="L17" s="43">
        <v>161</v>
      </c>
      <c r="M17" s="43">
        <v>506</v>
      </c>
      <c r="N17" s="90"/>
      <c r="O17" s="90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</row>
    <row r="18" spans="1:37" ht="15" customHeight="1" x14ac:dyDescent="0.2">
      <c r="A18" s="10"/>
      <c r="B18" s="47" t="s">
        <v>65</v>
      </c>
      <c r="C18" s="33"/>
      <c r="D18" s="41">
        <v>365</v>
      </c>
      <c r="E18" s="41">
        <v>226</v>
      </c>
      <c r="F18" s="41">
        <v>337</v>
      </c>
      <c r="G18" s="41">
        <v>376</v>
      </c>
      <c r="H18" s="41">
        <v>1304</v>
      </c>
      <c r="I18" s="41">
        <v>392</v>
      </c>
      <c r="J18" s="41">
        <v>522</v>
      </c>
      <c r="K18" s="41">
        <v>584</v>
      </c>
      <c r="L18" s="41">
        <v>584</v>
      </c>
      <c r="M18" s="41">
        <v>2082</v>
      </c>
      <c r="N18" s="90"/>
      <c r="O18" s="90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</row>
    <row r="19" spans="1:37" ht="15" customHeight="1" x14ac:dyDescent="0.2">
      <c r="A19" s="10"/>
      <c r="B19" s="42" t="s">
        <v>66</v>
      </c>
      <c r="C19" s="33"/>
      <c r="D19" s="43">
        <v>10597</v>
      </c>
      <c r="E19" s="43">
        <v>10820</v>
      </c>
      <c r="F19" s="43">
        <v>10468</v>
      </c>
      <c r="G19" s="43">
        <v>10112</v>
      </c>
      <c r="H19" s="43">
        <v>10498.75</v>
      </c>
      <c r="I19" s="43">
        <v>9963</v>
      </c>
      <c r="J19" s="43">
        <v>10158</v>
      </c>
      <c r="K19" s="43">
        <v>10340.41</v>
      </c>
      <c r="L19" s="43">
        <v>10522.910000000002</v>
      </c>
      <c r="M19" s="88">
        <v>10246</v>
      </c>
      <c r="N19" s="90"/>
      <c r="O19" s="90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88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</row>
    <row r="20" spans="1:37" ht="15" customHeight="1" x14ac:dyDescent="0.2">
      <c r="A20" s="10"/>
      <c r="B20" s="33"/>
      <c r="C20" s="3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90"/>
      <c r="O20" s="90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</row>
    <row r="21" spans="1:37" ht="15" customHeight="1" x14ac:dyDescent="0.2">
      <c r="A21" s="36" t="s">
        <v>67</v>
      </c>
      <c r="B21" s="33"/>
      <c r="C21" s="33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90"/>
      <c r="O21" s="90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</row>
    <row r="22" spans="1:37" ht="15" customHeight="1" x14ac:dyDescent="0.2">
      <c r="A22" s="10"/>
      <c r="B22" s="40" t="s">
        <v>54</v>
      </c>
      <c r="C22" s="33"/>
      <c r="D22" s="41">
        <v>1293</v>
      </c>
      <c r="E22" s="41">
        <v>1157</v>
      </c>
      <c r="F22" s="41">
        <v>1216</v>
      </c>
      <c r="G22" s="41">
        <v>1236</v>
      </c>
      <c r="H22" s="41">
        <v>4902</v>
      </c>
      <c r="I22" s="41">
        <v>1187</v>
      </c>
      <c r="J22" s="41">
        <v>1231</v>
      </c>
      <c r="K22" s="41">
        <v>1271</v>
      </c>
      <c r="L22" s="41">
        <v>1311</v>
      </c>
      <c r="M22" s="41">
        <v>5000</v>
      </c>
      <c r="N22" s="90"/>
      <c r="O22" s="90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</row>
    <row r="23" spans="1:37" ht="15" customHeight="1" x14ac:dyDescent="0.2">
      <c r="A23" s="10"/>
      <c r="B23" s="42" t="s">
        <v>55</v>
      </c>
      <c r="C23" s="33"/>
      <c r="D23" s="43">
        <v>-799</v>
      </c>
      <c r="E23" s="43">
        <v>-682</v>
      </c>
      <c r="F23" s="43">
        <v>-681</v>
      </c>
      <c r="G23" s="43">
        <v>-708</v>
      </c>
      <c r="H23" s="43">
        <v>-2870</v>
      </c>
      <c r="I23" s="43">
        <v>-753</v>
      </c>
      <c r="J23" s="43">
        <v>-698</v>
      </c>
      <c r="K23" s="43">
        <v>-710</v>
      </c>
      <c r="L23" s="43">
        <v>-753</v>
      </c>
      <c r="M23" s="43">
        <v>-2914</v>
      </c>
      <c r="N23" s="90"/>
      <c r="O23" s="90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</row>
    <row r="24" spans="1:37" ht="15" customHeight="1" x14ac:dyDescent="0.2">
      <c r="A24" s="10"/>
      <c r="B24" s="44" t="s">
        <v>56</v>
      </c>
      <c r="C24" s="33"/>
      <c r="D24" s="43">
        <v>494</v>
      </c>
      <c r="E24" s="43">
        <v>475</v>
      </c>
      <c r="F24" s="43">
        <v>535</v>
      </c>
      <c r="G24" s="43">
        <v>528</v>
      </c>
      <c r="H24" s="43">
        <v>2032</v>
      </c>
      <c r="I24" s="43">
        <v>434</v>
      </c>
      <c r="J24" s="43">
        <v>533</v>
      </c>
      <c r="K24" s="43">
        <v>561</v>
      </c>
      <c r="L24" s="43">
        <v>558</v>
      </c>
      <c r="M24" s="43">
        <v>2086</v>
      </c>
      <c r="N24" s="90"/>
      <c r="O24" s="90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</row>
    <row r="25" spans="1:37" ht="15" customHeight="1" x14ac:dyDescent="0.2">
      <c r="A25" s="10"/>
      <c r="B25" s="42" t="s">
        <v>57</v>
      </c>
      <c r="C25" s="33"/>
      <c r="D25" s="43">
        <v>-196</v>
      </c>
      <c r="E25" s="43">
        <v>-336</v>
      </c>
      <c r="F25" s="43">
        <v>-294</v>
      </c>
      <c r="G25" s="43">
        <v>-254</v>
      </c>
      <c r="H25" s="43">
        <v>-1080</v>
      </c>
      <c r="I25" s="43">
        <v>-129</v>
      </c>
      <c r="J25" s="43">
        <v>-99</v>
      </c>
      <c r="K25" s="43">
        <v>-112</v>
      </c>
      <c r="L25" s="43">
        <v>-89</v>
      </c>
      <c r="M25" s="43">
        <v>-429</v>
      </c>
      <c r="N25" s="90"/>
      <c r="O25" s="90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</row>
    <row r="26" spans="1:37" ht="15" customHeight="1" x14ac:dyDescent="0.2">
      <c r="A26" s="10"/>
      <c r="B26" s="44" t="s">
        <v>58</v>
      </c>
      <c r="C26" s="33"/>
      <c r="D26" s="43">
        <v>298</v>
      </c>
      <c r="E26" s="43">
        <v>139</v>
      </c>
      <c r="F26" s="43">
        <v>241</v>
      </c>
      <c r="G26" s="43">
        <v>274</v>
      </c>
      <c r="H26" s="43">
        <v>952</v>
      </c>
      <c r="I26" s="43">
        <v>305</v>
      </c>
      <c r="J26" s="43">
        <v>434</v>
      </c>
      <c r="K26" s="43">
        <v>449</v>
      </c>
      <c r="L26" s="43">
        <v>469</v>
      </c>
      <c r="M26" s="43">
        <v>1657</v>
      </c>
      <c r="N26" s="90"/>
      <c r="O26" s="90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</row>
    <row r="27" spans="1:37" ht="15" customHeight="1" x14ac:dyDescent="0.2">
      <c r="A27" s="10"/>
      <c r="B27" s="28" t="s">
        <v>59</v>
      </c>
      <c r="C27" s="33"/>
      <c r="D27" s="43">
        <v>0</v>
      </c>
      <c r="E27" s="43">
        <v>-1</v>
      </c>
      <c r="F27" s="43">
        <v>1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90"/>
      <c r="O27" s="90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</row>
    <row r="28" spans="1:37" ht="15" customHeight="1" x14ac:dyDescent="0.2">
      <c r="A28" s="10"/>
      <c r="B28" s="42" t="s">
        <v>60</v>
      </c>
      <c r="C28" s="33"/>
      <c r="D28" s="43">
        <v>2</v>
      </c>
      <c r="E28" s="43">
        <v>-1</v>
      </c>
      <c r="F28" s="43">
        <v>0</v>
      </c>
      <c r="G28" s="43">
        <v>3</v>
      </c>
      <c r="H28" s="43">
        <v>4</v>
      </c>
      <c r="I28" s="43">
        <v>2</v>
      </c>
      <c r="J28" s="43">
        <v>3</v>
      </c>
      <c r="K28" s="43">
        <v>5</v>
      </c>
      <c r="L28" s="43">
        <v>8</v>
      </c>
      <c r="M28" s="43">
        <v>18</v>
      </c>
      <c r="N28" s="90"/>
      <c r="O28" s="90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</row>
    <row r="29" spans="1:37" ht="15" customHeight="1" x14ac:dyDescent="0.2">
      <c r="A29" s="10"/>
      <c r="B29" s="28" t="s">
        <v>61</v>
      </c>
      <c r="C29" s="33"/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90"/>
      <c r="O29" s="90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</row>
    <row r="30" spans="1:37" ht="15" customHeight="1" x14ac:dyDescent="0.2">
      <c r="A30" s="10"/>
      <c r="B30" s="42" t="s">
        <v>62</v>
      </c>
      <c r="C30" s="33"/>
      <c r="D30" s="43">
        <v>-74</v>
      </c>
      <c r="E30" s="43">
        <v>-28</v>
      </c>
      <c r="F30" s="43">
        <v>-59</v>
      </c>
      <c r="G30" s="43">
        <v>-66</v>
      </c>
      <c r="H30" s="43">
        <v>-227</v>
      </c>
      <c r="I30" s="43">
        <v>-76</v>
      </c>
      <c r="J30" s="43">
        <v>-107</v>
      </c>
      <c r="K30" s="43">
        <v>-109</v>
      </c>
      <c r="L30" s="43">
        <v>-113</v>
      </c>
      <c r="M30" s="43">
        <v>-405</v>
      </c>
      <c r="N30" s="90"/>
      <c r="O30" s="90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</row>
    <row r="31" spans="1:37" ht="15" customHeight="1" x14ac:dyDescent="0.2">
      <c r="A31" s="10"/>
      <c r="B31" s="44" t="s">
        <v>63</v>
      </c>
      <c r="C31" s="33"/>
      <c r="D31" s="43">
        <v>226</v>
      </c>
      <c r="E31" s="43">
        <v>109</v>
      </c>
      <c r="F31" s="43">
        <v>183</v>
      </c>
      <c r="G31" s="43">
        <v>211</v>
      </c>
      <c r="H31" s="43">
        <v>729</v>
      </c>
      <c r="I31" s="43">
        <v>231</v>
      </c>
      <c r="J31" s="43">
        <v>330</v>
      </c>
      <c r="K31" s="43">
        <v>345</v>
      </c>
      <c r="L31" s="43">
        <v>364</v>
      </c>
      <c r="M31" s="43">
        <v>1270</v>
      </c>
      <c r="N31" s="90"/>
      <c r="O31" s="90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</row>
    <row r="32" spans="1:37" ht="15" customHeight="1" x14ac:dyDescent="0.2">
      <c r="A32" s="10"/>
      <c r="B32" s="46" t="s">
        <v>64</v>
      </c>
      <c r="C32" s="33"/>
      <c r="D32" s="43">
        <v>59</v>
      </c>
      <c r="E32" s="43">
        <v>26</v>
      </c>
      <c r="F32" s="43">
        <v>52</v>
      </c>
      <c r="G32" s="43">
        <v>61</v>
      </c>
      <c r="H32" s="43">
        <v>198</v>
      </c>
      <c r="I32" s="43">
        <v>53</v>
      </c>
      <c r="J32" s="43">
        <v>85</v>
      </c>
      <c r="K32" s="43">
        <v>84</v>
      </c>
      <c r="L32" s="43">
        <v>112</v>
      </c>
      <c r="M32" s="43">
        <v>334</v>
      </c>
      <c r="N32" s="90"/>
      <c r="O32" s="90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</row>
    <row r="33" spans="1:37" ht="15" customHeight="1" x14ac:dyDescent="0.2">
      <c r="A33" s="10"/>
      <c r="B33" s="47" t="s">
        <v>65</v>
      </c>
      <c r="C33" s="33"/>
      <c r="D33" s="41">
        <v>167</v>
      </c>
      <c r="E33" s="41">
        <v>83</v>
      </c>
      <c r="F33" s="41">
        <v>131</v>
      </c>
      <c r="G33" s="41">
        <v>150</v>
      </c>
      <c r="H33" s="41">
        <v>531</v>
      </c>
      <c r="I33" s="41">
        <v>178</v>
      </c>
      <c r="J33" s="41">
        <v>245</v>
      </c>
      <c r="K33" s="41">
        <v>261</v>
      </c>
      <c r="L33" s="41">
        <v>252</v>
      </c>
      <c r="M33" s="41">
        <v>936</v>
      </c>
      <c r="N33" s="90"/>
      <c r="O33" s="90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</row>
    <row r="34" spans="1:37" ht="15" customHeight="1" x14ac:dyDescent="0.2">
      <c r="A34" s="10"/>
      <c r="B34" s="42" t="s">
        <v>66</v>
      </c>
      <c r="C34" s="33"/>
      <c r="D34" s="43">
        <v>6063</v>
      </c>
      <c r="E34" s="43">
        <v>5992</v>
      </c>
      <c r="F34" s="43">
        <v>5777</v>
      </c>
      <c r="G34" s="43">
        <v>5698</v>
      </c>
      <c r="H34" s="43">
        <v>5882</v>
      </c>
      <c r="I34" s="43">
        <v>5577</v>
      </c>
      <c r="J34" s="43">
        <v>5642</v>
      </c>
      <c r="K34" s="43">
        <v>5823.2</v>
      </c>
      <c r="L34" s="43">
        <v>5957.92</v>
      </c>
      <c r="M34" s="88">
        <v>5750</v>
      </c>
      <c r="N34" s="90"/>
      <c r="O34" s="90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88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</row>
    <row r="35" spans="1:37" ht="15" customHeight="1" x14ac:dyDescent="0.2">
      <c r="A35" s="10"/>
      <c r="B35" s="42"/>
      <c r="C35" s="3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90"/>
      <c r="O35" s="90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</row>
    <row r="36" spans="1:37" ht="15" customHeight="1" x14ac:dyDescent="0.2">
      <c r="A36" s="10"/>
      <c r="B36" s="48" t="s">
        <v>68</v>
      </c>
      <c r="C36" s="49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90"/>
      <c r="O36" s="90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</row>
    <row r="37" spans="1:37" ht="15" customHeight="1" x14ac:dyDescent="0.2">
      <c r="A37" s="10"/>
      <c r="B37" s="50" t="s">
        <v>69</v>
      </c>
      <c r="C37" s="33"/>
      <c r="D37" s="41">
        <v>653</v>
      </c>
      <c r="E37" s="41">
        <v>589</v>
      </c>
      <c r="F37" s="41">
        <v>620</v>
      </c>
      <c r="G37" s="41">
        <v>618</v>
      </c>
      <c r="H37" s="41">
        <v>2480</v>
      </c>
      <c r="I37" s="41">
        <v>605</v>
      </c>
      <c r="J37" s="41">
        <v>622</v>
      </c>
      <c r="K37" s="41">
        <v>665</v>
      </c>
      <c r="L37" s="41">
        <v>695</v>
      </c>
      <c r="M37" s="41">
        <v>2587</v>
      </c>
      <c r="N37" s="90"/>
      <c r="O37" s="90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</row>
    <row r="38" spans="1:37" ht="15" customHeight="1" x14ac:dyDescent="0.2">
      <c r="A38" s="10"/>
      <c r="B38" s="51" t="s">
        <v>70</v>
      </c>
      <c r="C38" s="33"/>
      <c r="D38" s="43">
        <v>-375</v>
      </c>
      <c r="E38" s="43">
        <v>-312</v>
      </c>
      <c r="F38" s="43">
        <v>-323</v>
      </c>
      <c r="G38" s="43">
        <v>-333</v>
      </c>
      <c r="H38" s="43">
        <v>-1343</v>
      </c>
      <c r="I38" s="43">
        <v>-367</v>
      </c>
      <c r="J38" s="43">
        <v>-329</v>
      </c>
      <c r="K38" s="43">
        <v>-329</v>
      </c>
      <c r="L38" s="43">
        <v>-343</v>
      </c>
      <c r="M38" s="43">
        <v>-1368</v>
      </c>
      <c r="N38" s="90"/>
      <c r="O38" s="90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</row>
    <row r="39" spans="1:37" ht="15" customHeight="1" x14ac:dyDescent="0.2">
      <c r="A39" s="10"/>
      <c r="B39" s="51" t="s">
        <v>71</v>
      </c>
      <c r="C39" s="33"/>
      <c r="D39" s="43">
        <v>278</v>
      </c>
      <c r="E39" s="43">
        <v>277</v>
      </c>
      <c r="F39" s="43">
        <v>297</v>
      </c>
      <c r="G39" s="43">
        <v>285</v>
      </c>
      <c r="H39" s="43">
        <v>1137</v>
      </c>
      <c r="I39" s="43">
        <v>238</v>
      </c>
      <c r="J39" s="43">
        <v>293</v>
      </c>
      <c r="K39" s="43">
        <v>336</v>
      </c>
      <c r="L39" s="43">
        <v>352</v>
      </c>
      <c r="M39" s="43">
        <v>1219</v>
      </c>
      <c r="N39" s="90"/>
      <c r="O39" s="90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</row>
    <row r="40" spans="1:37" ht="15" customHeight="1" x14ac:dyDescent="0.2">
      <c r="A40" s="10"/>
      <c r="B40" s="51" t="s">
        <v>72</v>
      </c>
      <c r="C40" s="33"/>
      <c r="D40" s="43">
        <v>-97</v>
      </c>
      <c r="E40" s="43">
        <v>-144</v>
      </c>
      <c r="F40" s="43">
        <v>-130</v>
      </c>
      <c r="G40" s="43">
        <v>-110</v>
      </c>
      <c r="H40" s="43">
        <v>-481</v>
      </c>
      <c r="I40" s="43">
        <v>-65</v>
      </c>
      <c r="J40" s="43">
        <v>-29</v>
      </c>
      <c r="K40" s="43">
        <v>-47</v>
      </c>
      <c r="L40" s="43">
        <v>-27</v>
      </c>
      <c r="M40" s="43">
        <v>-168</v>
      </c>
      <c r="N40" s="90"/>
      <c r="O40" s="90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</row>
    <row r="41" spans="1:37" ht="15" customHeight="1" x14ac:dyDescent="0.2">
      <c r="A41" s="10"/>
      <c r="B41" s="51" t="s">
        <v>73</v>
      </c>
      <c r="C41" s="33"/>
      <c r="D41" s="43">
        <v>181</v>
      </c>
      <c r="E41" s="43">
        <v>133</v>
      </c>
      <c r="F41" s="43">
        <v>167</v>
      </c>
      <c r="G41" s="43">
        <v>175</v>
      </c>
      <c r="H41" s="43">
        <v>656</v>
      </c>
      <c r="I41" s="43">
        <v>173</v>
      </c>
      <c r="J41" s="43">
        <v>264</v>
      </c>
      <c r="K41" s="43">
        <v>289</v>
      </c>
      <c r="L41" s="43">
        <v>325</v>
      </c>
      <c r="M41" s="43">
        <v>1051</v>
      </c>
      <c r="N41" s="90"/>
      <c r="O41" s="90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</row>
    <row r="42" spans="1:37" ht="25.5" customHeight="1" x14ac:dyDescent="0.2">
      <c r="A42" s="10"/>
      <c r="B42" s="52" t="s">
        <v>74</v>
      </c>
      <c r="C42" s="33"/>
      <c r="D42" s="43">
        <v>0</v>
      </c>
      <c r="E42" s="43">
        <v>-1</v>
      </c>
      <c r="F42" s="43">
        <v>1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90"/>
      <c r="O42" s="90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</row>
    <row r="43" spans="1:37" ht="15" customHeight="1" x14ac:dyDescent="0.2">
      <c r="A43" s="10"/>
      <c r="B43" s="51" t="s">
        <v>75</v>
      </c>
      <c r="C43" s="33"/>
      <c r="D43" s="43">
        <v>1</v>
      </c>
      <c r="E43" s="43">
        <v>-1</v>
      </c>
      <c r="F43" s="43">
        <v>0</v>
      </c>
      <c r="G43" s="43">
        <v>4</v>
      </c>
      <c r="H43" s="43">
        <v>4</v>
      </c>
      <c r="I43" s="43">
        <v>0</v>
      </c>
      <c r="J43" s="43">
        <v>1</v>
      </c>
      <c r="K43" s="43">
        <v>1</v>
      </c>
      <c r="L43" s="43">
        <v>7</v>
      </c>
      <c r="M43" s="43">
        <v>9</v>
      </c>
      <c r="N43" s="90"/>
      <c r="O43" s="90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</row>
    <row r="44" spans="1:37" ht="15" customHeight="1" x14ac:dyDescent="0.2">
      <c r="A44" s="10"/>
      <c r="B44" s="51" t="s">
        <v>76</v>
      </c>
      <c r="C44" s="33"/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90"/>
      <c r="O44" s="90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</row>
    <row r="45" spans="1:37" ht="15" customHeight="1" x14ac:dyDescent="0.2">
      <c r="A45" s="10"/>
      <c r="B45" s="51" t="s">
        <v>77</v>
      </c>
      <c r="C45" s="33"/>
      <c r="D45" s="43">
        <v>-38</v>
      </c>
      <c r="E45" s="43">
        <v>-27</v>
      </c>
      <c r="F45" s="43">
        <v>-36</v>
      </c>
      <c r="G45" s="43">
        <v>-37</v>
      </c>
      <c r="H45" s="43">
        <v>-138</v>
      </c>
      <c r="I45" s="43">
        <v>-36</v>
      </c>
      <c r="J45" s="43">
        <v>-56</v>
      </c>
      <c r="K45" s="43">
        <v>-61</v>
      </c>
      <c r="L45" s="43">
        <v>-69</v>
      </c>
      <c r="M45" s="43">
        <v>-222</v>
      </c>
      <c r="N45" s="90"/>
      <c r="O45" s="90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</row>
    <row r="46" spans="1:37" ht="15" customHeight="1" x14ac:dyDescent="0.2">
      <c r="A46" s="10"/>
      <c r="B46" s="53" t="s">
        <v>78</v>
      </c>
      <c r="C46" s="33"/>
      <c r="D46" s="43">
        <v>144</v>
      </c>
      <c r="E46" s="43">
        <v>104</v>
      </c>
      <c r="F46" s="43">
        <v>132</v>
      </c>
      <c r="G46" s="43">
        <v>142</v>
      </c>
      <c r="H46" s="43">
        <v>522</v>
      </c>
      <c r="I46" s="43">
        <v>137</v>
      </c>
      <c r="J46" s="43">
        <v>209</v>
      </c>
      <c r="K46" s="43">
        <v>229</v>
      </c>
      <c r="L46" s="43">
        <v>263</v>
      </c>
      <c r="M46" s="43">
        <v>838</v>
      </c>
      <c r="N46" s="90"/>
      <c r="O46" s="90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</row>
    <row r="47" spans="1:37" ht="15" customHeight="1" x14ac:dyDescent="0.2">
      <c r="A47" s="10"/>
      <c r="B47" s="54" t="s">
        <v>79</v>
      </c>
      <c r="C47" s="33"/>
      <c r="D47" s="43">
        <v>38</v>
      </c>
      <c r="E47" s="43">
        <v>29</v>
      </c>
      <c r="F47" s="43">
        <v>37</v>
      </c>
      <c r="G47" s="43">
        <v>36</v>
      </c>
      <c r="H47" s="43">
        <v>140</v>
      </c>
      <c r="I47" s="43">
        <v>30</v>
      </c>
      <c r="J47" s="43">
        <v>55</v>
      </c>
      <c r="K47" s="43">
        <v>61</v>
      </c>
      <c r="L47" s="43">
        <v>79</v>
      </c>
      <c r="M47" s="43">
        <v>225</v>
      </c>
      <c r="N47" s="90"/>
      <c r="O47" s="90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</row>
    <row r="48" spans="1:37" ht="15" customHeight="1" x14ac:dyDescent="0.2">
      <c r="A48" s="10"/>
      <c r="B48" s="50" t="s">
        <v>80</v>
      </c>
      <c r="C48" s="33"/>
      <c r="D48" s="41">
        <v>106</v>
      </c>
      <c r="E48" s="41">
        <v>75</v>
      </c>
      <c r="F48" s="41">
        <v>95</v>
      </c>
      <c r="G48" s="41">
        <v>106</v>
      </c>
      <c r="H48" s="41">
        <v>382</v>
      </c>
      <c r="I48" s="41">
        <v>107</v>
      </c>
      <c r="J48" s="41">
        <v>154</v>
      </c>
      <c r="K48" s="41">
        <v>168</v>
      </c>
      <c r="L48" s="41">
        <v>184</v>
      </c>
      <c r="M48" s="41">
        <v>613</v>
      </c>
      <c r="N48" s="90"/>
      <c r="O48" s="90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</row>
    <row r="49" spans="1:37" ht="15" customHeight="1" x14ac:dyDescent="0.2">
      <c r="A49" s="10"/>
      <c r="B49" s="51" t="s">
        <v>81</v>
      </c>
      <c r="C49" s="33"/>
      <c r="D49" s="43">
        <v>2995</v>
      </c>
      <c r="E49" s="43">
        <v>3050</v>
      </c>
      <c r="F49" s="43">
        <v>2911</v>
      </c>
      <c r="G49" s="43">
        <v>2930</v>
      </c>
      <c r="H49" s="43">
        <v>2971</v>
      </c>
      <c r="I49" s="43">
        <v>2816</v>
      </c>
      <c r="J49" s="43">
        <v>2876</v>
      </c>
      <c r="K49" s="43">
        <v>2982.1299999999997</v>
      </c>
      <c r="L49" s="43">
        <v>3061.9</v>
      </c>
      <c r="M49" s="88">
        <v>2934</v>
      </c>
      <c r="N49" s="90"/>
      <c r="O49" s="90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88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</row>
    <row r="50" spans="1:37" ht="15" customHeight="1" x14ac:dyDescent="0.2">
      <c r="A50" s="10"/>
      <c r="B50" s="33"/>
      <c r="C50" s="3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90"/>
      <c r="O50" s="90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</row>
    <row r="51" spans="1:37" ht="15" customHeight="1" x14ac:dyDescent="0.2">
      <c r="A51" s="10"/>
      <c r="B51" s="33"/>
      <c r="C51" s="3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90"/>
      <c r="O51" s="90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</row>
    <row r="52" spans="1:37" ht="15" customHeight="1" x14ac:dyDescent="0.2">
      <c r="A52" s="10"/>
      <c r="B52" s="48" t="s">
        <v>82</v>
      </c>
      <c r="C52" s="49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90"/>
      <c r="O52" s="90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</row>
    <row r="53" spans="1:37" ht="15" customHeight="1" x14ac:dyDescent="0.2">
      <c r="A53" s="10"/>
      <c r="B53" s="40" t="s">
        <v>54</v>
      </c>
      <c r="C53" s="40"/>
      <c r="D53" s="41">
        <v>193</v>
      </c>
      <c r="E53" s="41">
        <v>178</v>
      </c>
      <c r="F53" s="41">
        <v>175</v>
      </c>
      <c r="G53" s="41">
        <v>165</v>
      </c>
      <c r="H53" s="41">
        <v>711</v>
      </c>
      <c r="I53" s="41">
        <v>150</v>
      </c>
      <c r="J53" s="41">
        <v>164</v>
      </c>
      <c r="K53" s="41">
        <v>166</v>
      </c>
      <c r="L53" s="41">
        <v>163</v>
      </c>
      <c r="M53" s="41">
        <v>643</v>
      </c>
      <c r="N53" s="90"/>
      <c r="O53" s="90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</row>
    <row r="54" spans="1:37" ht="15" customHeight="1" x14ac:dyDescent="0.2">
      <c r="A54" s="10"/>
      <c r="B54" s="42" t="s">
        <v>55</v>
      </c>
      <c r="C54" s="42"/>
      <c r="D54" s="43">
        <v>-133</v>
      </c>
      <c r="E54" s="43">
        <v>-119</v>
      </c>
      <c r="F54" s="43">
        <v>-107</v>
      </c>
      <c r="G54" s="43">
        <v>-112</v>
      </c>
      <c r="H54" s="43">
        <v>-471</v>
      </c>
      <c r="I54" s="43">
        <v>-108</v>
      </c>
      <c r="J54" s="43">
        <v>-106</v>
      </c>
      <c r="K54" s="43">
        <v>-114</v>
      </c>
      <c r="L54" s="43">
        <v>-129</v>
      </c>
      <c r="M54" s="43">
        <v>-457</v>
      </c>
      <c r="N54" s="90"/>
      <c r="O54" s="90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</row>
    <row r="55" spans="1:37" ht="15" customHeight="1" x14ac:dyDescent="0.2">
      <c r="A55" s="10"/>
      <c r="B55" s="44" t="s">
        <v>56</v>
      </c>
      <c r="C55" s="44"/>
      <c r="D55" s="43">
        <v>60</v>
      </c>
      <c r="E55" s="43">
        <v>59</v>
      </c>
      <c r="F55" s="43">
        <v>68</v>
      </c>
      <c r="G55" s="43">
        <v>53</v>
      </c>
      <c r="H55" s="43">
        <v>240</v>
      </c>
      <c r="I55" s="43">
        <v>42</v>
      </c>
      <c r="J55" s="43">
        <v>58</v>
      </c>
      <c r="K55" s="43">
        <v>52</v>
      </c>
      <c r="L55" s="43">
        <v>34</v>
      </c>
      <c r="M55" s="43">
        <v>186</v>
      </c>
      <c r="N55" s="90"/>
      <c r="O55" s="90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</row>
    <row r="56" spans="1:37" ht="15" customHeight="1" x14ac:dyDescent="0.2">
      <c r="A56" s="10"/>
      <c r="B56" s="42" t="s">
        <v>57</v>
      </c>
      <c r="C56" s="42"/>
      <c r="D56" s="43">
        <v>-33</v>
      </c>
      <c r="E56" s="43">
        <v>-66</v>
      </c>
      <c r="F56" s="43">
        <v>-55</v>
      </c>
      <c r="G56" s="43">
        <v>-39</v>
      </c>
      <c r="H56" s="43">
        <v>-193</v>
      </c>
      <c r="I56" s="43">
        <v>-12</v>
      </c>
      <c r="J56" s="43">
        <v>-8</v>
      </c>
      <c r="K56" s="43">
        <v>-8</v>
      </c>
      <c r="L56" s="43">
        <v>-18</v>
      </c>
      <c r="M56" s="43">
        <v>-46</v>
      </c>
      <c r="N56" s="90"/>
      <c r="O56" s="90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</row>
    <row r="57" spans="1:37" ht="15" customHeight="1" x14ac:dyDescent="0.2">
      <c r="A57" s="10"/>
      <c r="B57" s="44" t="s">
        <v>58</v>
      </c>
      <c r="C57" s="44"/>
      <c r="D57" s="43">
        <v>27</v>
      </c>
      <c r="E57" s="43">
        <v>-7</v>
      </c>
      <c r="F57" s="43">
        <v>13</v>
      </c>
      <c r="G57" s="43">
        <v>14</v>
      </c>
      <c r="H57" s="43">
        <v>47</v>
      </c>
      <c r="I57" s="43">
        <v>30</v>
      </c>
      <c r="J57" s="43">
        <v>50</v>
      </c>
      <c r="K57" s="43">
        <v>44</v>
      </c>
      <c r="L57" s="43">
        <v>16</v>
      </c>
      <c r="M57" s="43">
        <v>140</v>
      </c>
      <c r="N57" s="90"/>
      <c r="O57" s="90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</row>
    <row r="58" spans="1:37" ht="15" customHeight="1" x14ac:dyDescent="0.2">
      <c r="A58" s="10"/>
      <c r="B58" s="28" t="s">
        <v>59</v>
      </c>
      <c r="C58" s="28"/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90"/>
      <c r="O58" s="90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</row>
    <row r="59" spans="1:37" ht="15" customHeight="1" x14ac:dyDescent="0.2">
      <c r="A59" s="10"/>
      <c r="B59" s="42" t="s">
        <v>60</v>
      </c>
      <c r="C59" s="42"/>
      <c r="D59" s="43">
        <v>0</v>
      </c>
      <c r="E59" s="43">
        <v>0</v>
      </c>
      <c r="F59" s="43">
        <v>0</v>
      </c>
      <c r="G59" s="43">
        <v>-1</v>
      </c>
      <c r="H59" s="43">
        <v>-1</v>
      </c>
      <c r="I59" s="43">
        <v>2</v>
      </c>
      <c r="J59" s="43">
        <v>1</v>
      </c>
      <c r="K59" s="43">
        <v>1</v>
      </c>
      <c r="L59" s="43">
        <v>0</v>
      </c>
      <c r="M59" s="43">
        <v>4</v>
      </c>
      <c r="N59" s="90"/>
      <c r="O59" s="90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</row>
    <row r="60" spans="1:37" ht="15" customHeight="1" x14ac:dyDescent="0.2">
      <c r="A60" s="10"/>
      <c r="B60" s="28" t="s">
        <v>61</v>
      </c>
      <c r="C60" s="28"/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90"/>
      <c r="O60" s="90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</row>
    <row r="61" spans="1:37" ht="15" customHeight="1" x14ac:dyDescent="0.2">
      <c r="A61" s="10"/>
      <c r="B61" s="42" t="s">
        <v>62</v>
      </c>
      <c r="C61" s="42"/>
      <c r="D61" s="43">
        <v>-6</v>
      </c>
      <c r="E61" s="43">
        <v>2</v>
      </c>
      <c r="F61" s="43">
        <v>-3</v>
      </c>
      <c r="G61" s="43">
        <v>-2</v>
      </c>
      <c r="H61" s="43">
        <v>-9</v>
      </c>
      <c r="I61" s="43">
        <v>-6</v>
      </c>
      <c r="J61" s="43">
        <v>-11</v>
      </c>
      <c r="K61" s="43">
        <v>-9</v>
      </c>
      <c r="L61" s="43">
        <v>-3</v>
      </c>
      <c r="M61" s="43">
        <v>-29</v>
      </c>
      <c r="N61" s="90"/>
      <c r="O61" s="90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</row>
    <row r="62" spans="1:37" ht="15" customHeight="1" x14ac:dyDescent="0.2">
      <c r="A62" s="10"/>
      <c r="B62" s="44" t="s">
        <v>63</v>
      </c>
      <c r="C62" s="44"/>
      <c r="D62" s="43">
        <v>21</v>
      </c>
      <c r="E62" s="43">
        <v>-5</v>
      </c>
      <c r="F62" s="43">
        <v>10</v>
      </c>
      <c r="G62" s="43">
        <v>11</v>
      </c>
      <c r="H62" s="43">
        <v>37</v>
      </c>
      <c r="I62" s="43">
        <v>26</v>
      </c>
      <c r="J62" s="43">
        <v>40</v>
      </c>
      <c r="K62" s="43">
        <v>36</v>
      </c>
      <c r="L62" s="43">
        <v>13</v>
      </c>
      <c r="M62" s="43">
        <v>115</v>
      </c>
      <c r="N62" s="90"/>
      <c r="O62" s="90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</row>
    <row r="63" spans="1:37" ht="15" customHeight="1" x14ac:dyDescent="0.2">
      <c r="A63" s="10"/>
      <c r="B63" s="46" t="s">
        <v>64</v>
      </c>
      <c r="C63" s="44"/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90"/>
      <c r="O63" s="90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</row>
    <row r="64" spans="1:37" ht="15" customHeight="1" x14ac:dyDescent="0.2">
      <c r="A64" s="10"/>
      <c r="B64" s="47" t="s">
        <v>65</v>
      </c>
      <c r="C64" s="47"/>
      <c r="D64" s="41">
        <v>21</v>
      </c>
      <c r="E64" s="41">
        <v>-5</v>
      </c>
      <c r="F64" s="41">
        <v>10</v>
      </c>
      <c r="G64" s="41">
        <v>11</v>
      </c>
      <c r="H64" s="41">
        <v>37</v>
      </c>
      <c r="I64" s="41">
        <v>26</v>
      </c>
      <c r="J64" s="41">
        <v>40</v>
      </c>
      <c r="K64" s="41">
        <v>36</v>
      </c>
      <c r="L64" s="41">
        <v>13</v>
      </c>
      <c r="M64" s="41">
        <v>115</v>
      </c>
      <c r="N64" s="90"/>
      <c r="O64" s="90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</row>
    <row r="65" spans="1:37" ht="15" customHeight="1" x14ac:dyDescent="0.2">
      <c r="A65" s="10"/>
      <c r="B65" s="42" t="s">
        <v>66</v>
      </c>
      <c r="C65" s="42"/>
      <c r="D65" s="43">
        <v>1211</v>
      </c>
      <c r="E65" s="43">
        <v>1147</v>
      </c>
      <c r="F65" s="43">
        <v>1122</v>
      </c>
      <c r="G65" s="43">
        <v>1022</v>
      </c>
      <c r="H65" s="43">
        <v>1124.5</v>
      </c>
      <c r="I65" s="43">
        <v>1024</v>
      </c>
      <c r="J65" s="43">
        <v>1003</v>
      </c>
      <c r="K65" s="43">
        <v>1035.3499999999999</v>
      </c>
      <c r="L65" s="43">
        <v>1123.44</v>
      </c>
      <c r="M65" s="88">
        <v>1046</v>
      </c>
      <c r="N65" s="90"/>
      <c r="O65" s="90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88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</row>
    <row r="66" spans="1:37" ht="15" customHeight="1" x14ac:dyDescent="0.2">
      <c r="A66" s="10"/>
      <c r="B66" s="33"/>
      <c r="C66" s="3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90"/>
      <c r="O66" s="90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</row>
    <row r="67" spans="1:37" ht="15" customHeight="1" x14ac:dyDescent="0.2">
      <c r="A67" s="10"/>
      <c r="B67" s="33"/>
      <c r="C67" s="3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90"/>
      <c r="O67" s="90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</row>
    <row r="68" spans="1:37" ht="15" customHeight="1" x14ac:dyDescent="0.2">
      <c r="A68" s="10"/>
      <c r="B68" s="110" t="s">
        <v>83</v>
      </c>
      <c r="C68" s="110" t="s">
        <v>1</v>
      </c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90"/>
      <c r="O68" s="90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</row>
    <row r="69" spans="1:37" ht="15" customHeight="1" x14ac:dyDescent="0.2">
      <c r="A69" s="10"/>
      <c r="B69" s="40" t="s">
        <v>54</v>
      </c>
      <c r="C69" s="40"/>
      <c r="D69" s="41">
        <v>447</v>
      </c>
      <c r="E69" s="41">
        <v>390</v>
      </c>
      <c r="F69" s="41">
        <v>421</v>
      </c>
      <c r="G69" s="41">
        <v>453</v>
      </c>
      <c r="H69" s="41">
        <v>1711</v>
      </c>
      <c r="I69" s="41">
        <v>432</v>
      </c>
      <c r="J69" s="41">
        <v>445</v>
      </c>
      <c r="K69" s="41">
        <v>440</v>
      </c>
      <c r="L69" s="41">
        <v>453</v>
      </c>
      <c r="M69" s="41">
        <v>1770</v>
      </c>
      <c r="N69" s="90"/>
      <c r="O69" s="90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</row>
    <row r="70" spans="1:37" ht="15" customHeight="1" x14ac:dyDescent="0.2">
      <c r="A70" s="10"/>
      <c r="B70" s="42" t="s">
        <v>55</v>
      </c>
      <c r="C70" s="42"/>
      <c r="D70" s="43">
        <v>-291</v>
      </c>
      <c r="E70" s="43">
        <v>-251</v>
      </c>
      <c r="F70" s="43">
        <v>-251</v>
      </c>
      <c r="G70" s="43">
        <v>-263</v>
      </c>
      <c r="H70" s="43">
        <v>-1056</v>
      </c>
      <c r="I70" s="43">
        <v>-278</v>
      </c>
      <c r="J70" s="43">
        <v>-263</v>
      </c>
      <c r="K70" s="43">
        <v>-267</v>
      </c>
      <c r="L70" s="43">
        <v>-281</v>
      </c>
      <c r="M70" s="43">
        <v>-1089</v>
      </c>
      <c r="N70" s="90"/>
      <c r="O70" s="90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</row>
    <row r="71" spans="1:37" ht="15" customHeight="1" x14ac:dyDescent="0.2">
      <c r="A71" s="10"/>
      <c r="B71" s="44" t="s">
        <v>56</v>
      </c>
      <c r="C71" s="44"/>
      <c r="D71" s="43">
        <v>156</v>
      </c>
      <c r="E71" s="43">
        <v>139</v>
      </c>
      <c r="F71" s="43">
        <v>170</v>
      </c>
      <c r="G71" s="43">
        <v>190</v>
      </c>
      <c r="H71" s="43">
        <v>655</v>
      </c>
      <c r="I71" s="43">
        <v>154</v>
      </c>
      <c r="J71" s="43">
        <v>182</v>
      </c>
      <c r="K71" s="43">
        <v>173</v>
      </c>
      <c r="L71" s="43">
        <v>172</v>
      </c>
      <c r="M71" s="43">
        <v>681</v>
      </c>
      <c r="N71" s="90"/>
      <c r="O71" s="90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</row>
    <row r="72" spans="1:37" ht="15" customHeight="1" x14ac:dyDescent="0.2">
      <c r="A72" s="10"/>
      <c r="B72" s="42" t="s">
        <v>57</v>
      </c>
      <c r="C72" s="42"/>
      <c r="D72" s="43">
        <v>-66</v>
      </c>
      <c r="E72" s="43">
        <v>-126</v>
      </c>
      <c r="F72" s="43">
        <v>-109</v>
      </c>
      <c r="G72" s="43">
        <v>-105</v>
      </c>
      <c r="H72" s="43">
        <v>-406</v>
      </c>
      <c r="I72" s="43">
        <v>-52</v>
      </c>
      <c r="J72" s="43">
        <v>-62</v>
      </c>
      <c r="K72" s="43">
        <v>-57</v>
      </c>
      <c r="L72" s="43">
        <v>-44</v>
      </c>
      <c r="M72" s="43">
        <v>-215</v>
      </c>
      <c r="N72" s="90"/>
      <c r="O72" s="90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</row>
    <row r="73" spans="1:37" ht="15" customHeight="1" x14ac:dyDescent="0.2">
      <c r="A73" s="10"/>
      <c r="B73" s="44" t="s">
        <v>58</v>
      </c>
      <c r="C73" s="44"/>
      <c r="D73" s="43">
        <v>90</v>
      </c>
      <c r="E73" s="43">
        <v>13</v>
      </c>
      <c r="F73" s="43">
        <v>61</v>
      </c>
      <c r="G73" s="43">
        <v>85</v>
      </c>
      <c r="H73" s="43">
        <v>249</v>
      </c>
      <c r="I73" s="43">
        <v>102</v>
      </c>
      <c r="J73" s="43">
        <v>120</v>
      </c>
      <c r="K73" s="43">
        <v>116</v>
      </c>
      <c r="L73" s="43">
        <v>128</v>
      </c>
      <c r="M73" s="43">
        <v>466</v>
      </c>
      <c r="N73" s="90"/>
      <c r="O73" s="90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</row>
    <row r="74" spans="1:37" ht="15" customHeight="1" x14ac:dyDescent="0.2">
      <c r="A74" s="10"/>
      <c r="B74" s="28" t="s">
        <v>59</v>
      </c>
      <c r="C74" s="28"/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90"/>
      <c r="O74" s="90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</row>
    <row r="75" spans="1:37" ht="15" customHeight="1" x14ac:dyDescent="0.2">
      <c r="A75" s="10"/>
      <c r="B75" s="42" t="s">
        <v>60</v>
      </c>
      <c r="C75" s="42"/>
      <c r="D75" s="43">
        <v>1</v>
      </c>
      <c r="E75" s="43">
        <v>0</v>
      </c>
      <c r="F75" s="43">
        <v>0</v>
      </c>
      <c r="G75" s="43">
        <v>0</v>
      </c>
      <c r="H75" s="43">
        <v>1</v>
      </c>
      <c r="I75" s="43">
        <v>0</v>
      </c>
      <c r="J75" s="43">
        <v>1</v>
      </c>
      <c r="K75" s="43">
        <v>3</v>
      </c>
      <c r="L75" s="43">
        <v>1</v>
      </c>
      <c r="M75" s="43">
        <v>5</v>
      </c>
      <c r="N75" s="90"/>
      <c r="O75" s="90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</row>
    <row r="76" spans="1:37" ht="15" customHeight="1" x14ac:dyDescent="0.2">
      <c r="A76" s="10"/>
      <c r="B76" s="28" t="s">
        <v>61</v>
      </c>
      <c r="C76" s="28"/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90"/>
      <c r="O76" s="90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</row>
    <row r="77" spans="1:37" ht="15" customHeight="1" x14ac:dyDescent="0.2">
      <c r="A77" s="10"/>
      <c r="B77" s="42" t="s">
        <v>62</v>
      </c>
      <c r="C77" s="42"/>
      <c r="D77" s="43">
        <v>-30</v>
      </c>
      <c r="E77" s="43">
        <v>-3</v>
      </c>
      <c r="F77" s="43">
        <v>-20</v>
      </c>
      <c r="G77" s="43">
        <v>-27</v>
      </c>
      <c r="H77" s="43">
        <v>-80</v>
      </c>
      <c r="I77" s="43">
        <v>-34</v>
      </c>
      <c r="J77" s="43">
        <v>-40</v>
      </c>
      <c r="K77" s="43">
        <v>-39</v>
      </c>
      <c r="L77" s="43">
        <v>-41</v>
      </c>
      <c r="M77" s="43">
        <v>-154</v>
      </c>
      <c r="N77" s="90"/>
      <c r="O77" s="90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</row>
    <row r="78" spans="1:37" ht="15" customHeight="1" x14ac:dyDescent="0.2">
      <c r="A78" s="10"/>
      <c r="B78" s="44" t="s">
        <v>63</v>
      </c>
      <c r="C78" s="44"/>
      <c r="D78" s="43">
        <v>61</v>
      </c>
      <c r="E78" s="43">
        <v>10</v>
      </c>
      <c r="F78" s="43">
        <v>41</v>
      </c>
      <c r="G78" s="43">
        <v>58</v>
      </c>
      <c r="H78" s="43">
        <v>170</v>
      </c>
      <c r="I78" s="43">
        <v>68</v>
      </c>
      <c r="J78" s="43">
        <v>81</v>
      </c>
      <c r="K78" s="43">
        <v>80</v>
      </c>
      <c r="L78" s="43">
        <v>88</v>
      </c>
      <c r="M78" s="43">
        <v>317</v>
      </c>
      <c r="N78" s="90"/>
      <c r="O78" s="90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</row>
    <row r="79" spans="1:37" ht="15" customHeight="1" x14ac:dyDescent="0.2">
      <c r="A79" s="10"/>
      <c r="B79" s="46" t="s">
        <v>64</v>
      </c>
      <c r="C79" s="44"/>
      <c r="D79" s="43">
        <v>21</v>
      </c>
      <c r="E79" s="43">
        <v>-3</v>
      </c>
      <c r="F79" s="43">
        <v>15</v>
      </c>
      <c r="G79" s="43">
        <v>25</v>
      </c>
      <c r="H79" s="43">
        <v>58</v>
      </c>
      <c r="I79" s="43">
        <v>23</v>
      </c>
      <c r="J79" s="43">
        <v>30</v>
      </c>
      <c r="K79" s="43">
        <v>23</v>
      </c>
      <c r="L79" s="43">
        <v>33</v>
      </c>
      <c r="M79" s="43">
        <v>109</v>
      </c>
      <c r="N79" s="90"/>
      <c r="O79" s="90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</row>
    <row r="80" spans="1:37" ht="15" customHeight="1" x14ac:dyDescent="0.2">
      <c r="A80" s="10"/>
      <c r="B80" s="47" t="s">
        <v>65</v>
      </c>
      <c r="C80" s="47"/>
      <c r="D80" s="41">
        <v>40</v>
      </c>
      <c r="E80" s="41">
        <v>13</v>
      </c>
      <c r="F80" s="41">
        <v>26</v>
      </c>
      <c r="G80" s="41">
        <v>33</v>
      </c>
      <c r="H80" s="41">
        <v>112</v>
      </c>
      <c r="I80" s="41">
        <v>45</v>
      </c>
      <c r="J80" s="41">
        <v>51</v>
      </c>
      <c r="K80" s="41">
        <v>57</v>
      </c>
      <c r="L80" s="41">
        <v>55</v>
      </c>
      <c r="M80" s="41">
        <v>208</v>
      </c>
      <c r="N80" s="90"/>
      <c r="O80" s="90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</row>
    <row r="81" spans="1:37" ht="15" customHeight="1" x14ac:dyDescent="0.2">
      <c r="A81" s="10"/>
      <c r="B81" s="42" t="s">
        <v>66</v>
      </c>
      <c r="C81" s="42"/>
      <c r="D81" s="43">
        <v>1857</v>
      </c>
      <c r="E81" s="43">
        <v>1795</v>
      </c>
      <c r="F81" s="43">
        <v>1744</v>
      </c>
      <c r="G81" s="43">
        <v>1746</v>
      </c>
      <c r="H81" s="43">
        <v>1785.5</v>
      </c>
      <c r="I81" s="43">
        <v>1737</v>
      </c>
      <c r="J81" s="43">
        <v>1763</v>
      </c>
      <c r="K81" s="43">
        <v>1805.72</v>
      </c>
      <c r="L81" s="43">
        <v>1772.5800000000002</v>
      </c>
      <c r="M81" s="43">
        <v>1769.575</v>
      </c>
      <c r="N81" s="90"/>
      <c r="O81" s="90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</row>
    <row r="82" spans="1:37" ht="15" customHeight="1" x14ac:dyDescent="0.2">
      <c r="A82" s="10"/>
      <c r="B82" s="33"/>
      <c r="C82" s="3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90"/>
      <c r="O82" s="90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</row>
    <row r="83" spans="1:37" ht="15" customHeight="1" x14ac:dyDescent="0.2">
      <c r="A83" s="10"/>
      <c r="B83" s="33"/>
      <c r="C83" s="3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90"/>
      <c r="O83" s="90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</row>
    <row r="84" spans="1:37" ht="15" customHeight="1" x14ac:dyDescent="0.2">
      <c r="A84" s="36" t="s">
        <v>84</v>
      </c>
      <c r="B84" s="48"/>
      <c r="C84" s="3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90"/>
      <c r="O84" s="90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</row>
    <row r="85" spans="1:37" ht="15" customHeight="1" x14ac:dyDescent="0.2">
      <c r="A85" s="10"/>
      <c r="B85" s="40" t="s">
        <v>54</v>
      </c>
      <c r="C85" s="33"/>
      <c r="D85" s="41">
        <v>229</v>
      </c>
      <c r="E85" s="41">
        <v>211</v>
      </c>
      <c r="F85" s="41">
        <v>223</v>
      </c>
      <c r="G85" s="41">
        <v>224</v>
      </c>
      <c r="H85" s="41">
        <v>887</v>
      </c>
      <c r="I85" s="41">
        <v>236</v>
      </c>
      <c r="J85" s="41">
        <v>238</v>
      </c>
      <c r="K85" s="41">
        <v>246</v>
      </c>
      <c r="L85" s="41">
        <v>243</v>
      </c>
      <c r="M85" s="41">
        <v>963</v>
      </c>
      <c r="N85" s="90"/>
      <c r="O85" s="90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</row>
    <row r="86" spans="1:37" ht="15" customHeight="1" x14ac:dyDescent="0.2">
      <c r="A86" s="10"/>
      <c r="B86" s="42" t="s">
        <v>55</v>
      </c>
      <c r="C86" s="33"/>
      <c r="D86" s="43">
        <v>-108</v>
      </c>
      <c r="E86" s="43">
        <v>-84</v>
      </c>
      <c r="F86" s="43">
        <v>-84</v>
      </c>
      <c r="G86" s="43">
        <v>-80</v>
      </c>
      <c r="H86" s="43">
        <v>-356</v>
      </c>
      <c r="I86" s="43">
        <v>-110</v>
      </c>
      <c r="J86" s="43">
        <v>-90</v>
      </c>
      <c r="K86" s="43">
        <v>-87</v>
      </c>
      <c r="L86" s="43">
        <v>-86</v>
      </c>
      <c r="M86" s="43">
        <v>-373</v>
      </c>
      <c r="N86" s="90"/>
      <c r="O86" s="90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</row>
    <row r="87" spans="1:37" ht="15" customHeight="1" x14ac:dyDescent="0.2">
      <c r="A87" s="10"/>
      <c r="B87" s="44" t="s">
        <v>56</v>
      </c>
      <c r="C87" s="33"/>
      <c r="D87" s="43">
        <v>121</v>
      </c>
      <c r="E87" s="43">
        <v>127</v>
      </c>
      <c r="F87" s="43">
        <v>139</v>
      </c>
      <c r="G87" s="43">
        <v>144</v>
      </c>
      <c r="H87" s="43">
        <v>531</v>
      </c>
      <c r="I87" s="43">
        <v>126</v>
      </c>
      <c r="J87" s="43">
        <v>148</v>
      </c>
      <c r="K87" s="43">
        <v>159</v>
      </c>
      <c r="L87" s="43">
        <v>157</v>
      </c>
      <c r="M87" s="43">
        <v>590</v>
      </c>
      <c r="N87" s="90"/>
      <c r="O87" s="90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</row>
    <row r="88" spans="1:37" ht="15" customHeight="1" x14ac:dyDescent="0.2">
      <c r="A88" s="10"/>
      <c r="B88" s="42" t="s">
        <v>57</v>
      </c>
      <c r="C88" s="33"/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43">
        <v>0</v>
      </c>
      <c r="N88" s="90"/>
      <c r="O88" s="90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</row>
    <row r="89" spans="1:37" ht="15" customHeight="1" x14ac:dyDescent="0.2">
      <c r="A89" s="10"/>
      <c r="B89" s="44" t="s">
        <v>58</v>
      </c>
      <c r="C89" s="33"/>
      <c r="D89" s="43">
        <v>121</v>
      </c>
      <c r="E89" s="43">
        <v>127</v>
      </c>
      <c r="F89" s="43">
        <v>139</v>
      </c>
      <c r="G89" s="43">
        <v>144</v>
      </c>
      <c r="H89" s="43">
        <v>531</v>
      </c>
      <c r="I89" s="43">
        <v>126</v>
      </c>
      <c r="J89" s="43">
        <v>148</v>
      </c>
      <c r="K89" s="43">
        <v>159</v>
      </c>
      <c r="L89" s="43">
        <v>157</v>
      </c>
      <c r="M89" s="43">
        <v>590</v>
      </c>
      <c r="N89" s="90"/>
      <c r="O89" s="90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</row>
    <row r="90" spans="1:37" ht="15" customHeight="1" x14ac:dyDescent="0.2">
      <c r="A90" s="10"/>
      <c r="B90" s="28" t="s">
        <v>59</v>
      </c>
      <c r="C90" s="33"/>
      <c r="D90" s="43">
        <v>0</v>
      </c>
      <c r="E90" s="43">
        <v>1</v>
      </c>
      <c r="F90" s="43">
        <v>-1</v>
      </c>
      <c r="G90" s="43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90"/>
      <c r="O90" s="90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</row>
    <row r="91" spans="1:37" ht="15" customHeight="1" x14ac:dyDescent="0.2">
      <c r="A91" s="10"/>
      <c r="B91" s="42" t="s">
        <v>60</v>
      </c>
      <c r="C91" s="33"/>
      <c r="D91" s="43">
        <v>0</v>
      </c>
      <c r="E91" s="43">
        <v>0</v>
      </c>
      <c r="F91" s="43">
        <v>0</v>
      </c>
      <c r="G91" s="43">
        <v>0</v>
      </c>
      <c r="H91" s="43">
        <v>0</v>
      </c>
      <c r="I91" s="43">
        <v>0</v>
      </c>
      <c r="J91" s="43">
        <v>1</v>
      </c>
      <c r="K91" s="43">
        <v>-1</v>
      </c>
      <c r="L91" s="43">
        <v>-1</v>
      </c>
      <c r="M91" s="43">
        <v>-1</v>
      </c>
      <c r="N91" s="90"/>
      <c r="O91" s="90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</row>
    <row r="92" spans="1:37" ht="15" customHeight="1" x14ac:dyDescent="0.2">
      <c r="A92" s="10"/>
      <c r="B92" s="28" t="s">
        <v>61</v>
      </c>
      <c r="C92" s="33"/>
      <c r="D92" s="43">
        <v>0</v>
      </c>
      <c r="E92" s="43">
        <v>0</v>
      </c>
      <c r="F92" s="43">
        <v>0</v>
      </c>
      <c r="G92" s="43">
        <v>0</v>
      </c>
      <c r="H92" s="43">
        <v>0</v>
      </c>
      <c r="I92" s="43">
        <v>0</v>
      </c>
      <c r="J92" s="43">
        <v>0</v>
      </c>
      <c r="K92" s="43">
        <v>0</v>
      </c>
      <c r="L92" s="43">
        <v>0</v>
      </c>
      <c r="M92" s="43">
        <v>0</v>
      </c>
      <c r="N92" s="90"/>
      <c r="O92" s="90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</row>
    <row r="93" spans="1:37" ht="15" customHeight="1" x14ac:dyDescent="0.2">
      <c r="A93" s="10"/>
      <c r="B93" s="42" t="s">
        <v>62</v>
      </c>
      <c r="C93" s="33"/>
      <c r="D93" s="43">
        <v>-38</v>
      </c>
      <c r="E93" s="43">
        <v>-39</v>
      </c>
      <c r="F93" s="43">
        <v>-43</v>
      </c>
      <c r="G93" s="43">
        <v>-45</v>
      </c>
      <c r="H93" s="43">
        <v>-165</v>
      </c>
      <c r="I93" s="43">
        <v>-35</v>
      </c>
      <c r="J93" s="43">
        <v>-42</v>
      </c>
      <c r="K93" s="43">
        <v>-44</v>
      </c>
      <c r="L93" s="43">
        <v>-44</v>
      </c>
      <c r="M93" s="43">
        <v>-165</v>
      </c>
      <c r="N93" s="90"/>
      <c r="O93" s="90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</row>
    <row r="94" spans="1:37" ht="15" customHeight="1" x14ac:dyDescent="0.2">
      <c r="A94" s="10"/>
      <c r="B94" s="44" t="s">
        <v>63</v>
      </c>
      <c r="C94" s="33"/>
      <c r="D94" s="43">
        <v>83</v>
      </c>
      <c r="E94" s="43">
        <v>89</v>
      </c>
      <c r="F94" s="43">
        <v>95</v>
      </c>
      <c r="G94" s="43">
        <v>99</v>
      </c>
      <c r="H94" s="43">
        <v>366</v>
      </c>
      <c r="I94" s="43">
        <v>91</v>
      </c>
      <c r="J94" s="43">
        <v>107</v>
      </c>
      <c r="K94" s="43">
        <v>114</v>
      </c>
      <c r="L94" s="43">
        <v>112</v>
      </c>
      <c r="M94" s="43">
        <v>424</v>
      </c>
      <c r="N94" s="90"/>
      <c r="O94" s="90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</row>
    <row r="95" spans="1:37" ht="15" customHeight="1" x14ac:dyDescent="0.2">
      <c r="A95" s="10"/>
      <c r="B95" s="46" t="s">
        <v>64</v>
      </c>
      <c r="C95" s="33"/>
      <c r="D95" s="43">
        <v>1</v>
      </c>
      <c r="E95" s="43">
        <v>1</v>
      </c>
      <c r="F95" s="43">
        <v>0</v>
      </c>
      <c r="G95" s="43">
        <v>1</v>
      </c>
      <c r="H95" s="43">
        <v>3</v>
      </c>
      <c r="I95" s="43">
        <v>1</v>
      </c>
      <c r="J95" s="43">
        <v>1</v>
      </c>
      <c r="K95" s="43">
        <v>1</v>
      </c>
      <c r="L95" s="43">
        <v>0</v>
      </c>
      <c r="M95" s="43">
        <v>3</v>
      </c>
      <c r="N95" s="90"/>
      <c r="O95" s="90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</row>
    <row r="96" spans="1:37" ht="15" customHeight="1" x14ac:dyDescent="0.2">
      <c r="A96" s="10"/>
      <c r="B96" s="47" t="s">
        <v>65</v>
      </c>
      <c r="C96" s="33"/>
      <c r="D96" s="41">
        <v>82</v>
      </c>
      <c r="E96" s="41">
        <v>88</v>
      </c>
      <c r="F96" s="41">
        <v>95</v>
      </c>
      <c r="G96" s="41">
        <v>98</v>
      </c>
      <c r="H96" s="41">
        <v>363</v>
      </c>
      <c r="I96" s="41">
        <v>90</v>
      </c>
      <c r="J96" s="41">
        <v>106</v>
      </c>
      <c r="K96" s="41">
        <v>113</v>
      </c>
      <c r="L96" s="41">
        <v>112</v>
      </c>
      <c r="M96" s="41">
        <v>421</v>
      </c>
      <c r="N96" s="90"/>
      <c r="O96" s="90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</row>
    <row r="97" spans="1:37" ht="15" customHeight="1" x14ac:dyDescent="0.2">
      <c r="A97" s="10"/>
      <c r="B97" s="42" t="s">
        <v>66</v>
      </c>
      <c r="C97" s="33"/>
      <c r="D97" s="43">
        <v>1623</v>
      </c>
      <c r="E97" s="43">
        <v>1948</v>
      </c>
      <c r="F97" s="43">
        <v>1950</v>
      </c>
      <c r="G97" s="43">
        <v>1941</v>
      </c>
      <c r="H97" s="43">
        <v>1864.5</v>
      </c>
      <c r="I97" s="43">
        <v>1942</v>
      </c>
      <c r="J97" s="43">
        <v>2058</v>
      </c>
      <c r="K97" s="43">
        <v>2059.12</v>
      </c>
      <c r="L97" s="43">
        <v>2068.1099999999997</v>
      </c>
      <c r="M97" s="88">
        <v>2032</v>
      </c>
      <c r="N97" s="90"/>
      <c r="O97" s="90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88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</row>
    <row r="98" spans="1:37" ht="15" customHeight="1" x14ac:dyDescent="0.2">
      <c r="A98" s="10"/>
      <c r="B98" s="33"/>
      <c r="C98" s="3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90"/>
      <c r="O98" s="90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</row>
    <row r="99" spans="1:37" ht="15" customHeight="1" x14ac:dyDescent="0.2">
      <c r="A99" s="10"/>
      <c r="B99" s="33"/>
      <c r="C99" s="3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90"/>
      <c r="O99" s="90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</row>
    <row r="100" spans="1:37" ht="15" customHeight="1" x14ac:dyDescent="0.2">
      <c r="A100" s="10" t="s">
        <v>85</v>
      </c>
      <c r="B100" s="48"/>
      <c r="C100" s="3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90"/>
      <c r="O100" s="90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</row>
    <row r="101" spans="1:37" ht="15" customHeight="1" x14ac:dyDescent="0.2">
      <c r="A101" s="10"/>
      <c r="B101" s="42" t="s">
        <v>86</v>
      </c>
      <c r="C101" s="33"/>
      <c r="D101" s="41">
        <v>442</v>
      </c>
      <c r="E101" s="41">
        <v>382</v>
      </c>
      <c r="F101" s="41">
        <v>452</v>
      </c>
      <c r="G101" s="41">
        <v>459</v>
      </c>
      <c r="H101" s="41">
        <v>1735</v>
      </c>
      <c r="I101" s="41">
        <v>439</v>
      </c>
      <c r="J101" s="41">
        <v>520</v>
      </c>
      <c r="K101" s="41">
        <v>590</v>
      </c>
      <c r="L101" s="41">
        <v>605</v>
      </c>
      <c r="M101" s="41">
        <v>2154</v>
      </c>
      <c r="N101" s="90"/>
      <c r="O101" s="90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</row>
    <row r="102" spans="1:37" ht="15" customHeight="1" x14ac:dyDescent="0.2">
      <c r="A102" s="10"/>
      <c r="B102" s="42" t="s">
        <v>55</v>
      </c>
      <c r="C102" s="33"/>
      <c r="D102" s="43">
        <v>-239</v>
      </c>
      <c r="E102" s="43">
        <v>-221</v>
      </c>
      <c r="F102" s="43">
        <v>-226</v>
      </c>
      <c r="G102" s="43">
        <v>-230</v>
      </c>
      <c r="H102" s="43">
        <v>-916</v>
      </c>
      <c r="I102" s="43">
        <v>-226</v>
      </c>
      <c r="J102" s="43">
        <v>-223</v>
      </c>
      <c r="K102" s="43">
        <v>-218</v>
      </c>
      <c r="L102" s="43">
        <v>-249</v>
      </c>
      <c r="M102" s="43">
        <v>-916</v>
      </c>
      <c r="N102" s="90"/>
      <c r="O102" s="90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</row>
    <row r="103" spans="1:37" ht="15" customHeight="1" x14ac:dyDescent="0.2">
      <c r="A103" s="10"/>
      <c r="B103" s="42" t="s">
        <v>87</v>
      </c>
      <c r="C103" s="33"/>
      <c r="D103" s="43">
        <v>203</v>
      </c>
      <c r="E103" s="43">
        <v>161</v>
      </c>
      <c r="F103" s="43">
        <v>226</v>
      </c>
      <c r="G103" s="43">
        <v>229</v>
      </c>
      <c r="H103" s="43">
        <v>819</v>
      </c>
      <c r="I103" s="43">
        <v>213</v>
      </c>
      <c r="J103" s="43">
        <v>297</v>
      </c>
      <c r="K103" s="43">
        <v>372</v>
      </c>
      <c r="L103" s="43">
        <v>356</v>
      </c>
      <c r="M103" s="43">
        <v>1238</v>
      </c>
      <c r="N103" s="90"/>
      <c r="O103" s="90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</row>
    <row r="104" spans="1:37" ht="15" customHeight="1" x14ac:dyDescent="0.2">
      <c r="A104" s="10"/>
      <c r="B104" s="42" t="s">
        <v>57</v>
      </c>
      <c r="C104" s="33"/>
      <c r="D104" s="43">
        <v>-33</v>
      </c>
      <c r="E104" s="43">
        <v>-82</v>
      </c>
      <c r="F104" s="43">
        <v>-37</v>
      </c>
      <c r="G104" s="43">
        <v>-33</v>
      </c>
      <c r="H104" s="43">
        <v>-185</v>
      </c>
      <c r="I104" s="43">
        <v>-13</v>
      </c>
      <c r="J104" s="43">
        <v>-22</v>
      </c>
      <c r="K104" s="43">
        <v>-33</v>
      </c>
      <c r="L104" s="43">
        <v>-7</v>
      </c>
      <c r="M104" s="43">
        <v>-75</v>
      </c>
      <c r="N104" s="90"/>
      <c r="O104" s="90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</row>
    <row r="105" spans="1:37" ht="15" customHeight="1" x14ac:dyDescent="0.2">
      <c r="A105" s="23"/>
      <c r="B105" s="42" t="s">
        <v>88</v>
      </c>
      <c r="C105" s="2"/>
      <c r="D105" s="43">
        <v>170</v>
      </c>
      <c r="E105" s="43">
        <v>79</v>
      </c>
      <c r="F105" s="43">
        <v>189</v>
      </c>
      <c r="G105" s="43">
        <v>196</v>
      </c>
      <c r="H105" s="43">
        <v>634</v>
      </c>
      <c r="I105" s="43">
        <v>200</v>
      </c>
      <c r="J105" s="43">
        <v>275</v>
      </c>
      <c r="K105" s="43">
        <v>339</v>
      </c>
      <c r="L105" s="43">
        <v>349</v>
      </c>
      <c r="M105" s="43">
        <v>1163</v>
      </c>
      <c r="N105" s="90"/>
      <c r="O105" s="90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</row>
    <row r="106" spans="1:37" ht="15" customHeight="1" x14ac:dyDescent="0.2">
      <c r="A106" s="23"/>
      <c r="B106" s="42" t="s">
        <v>59</v>
      </c>
      <c r="C106" s="2"/>
      <c r="D106" s="43">
        <v>0</v>
      </c>
      <c r="E106" s="43">
        <v>0</v>
      </c>
      <c r="F106" s="43">
        <v>0</v>
      </c>
      <c r="G106" s="43">
        <v>0</v>
      </c>
      <c r="H106" s="43">
        <v>0</v>
      </c>
      <c r="I106" s="43">
        <v>0</v>
      </c>
      <c r="J106" s="43">
        <v>0</v>
      </c>
      <c r="K106" s="43">
        <v>0</v>
      </c>
      <c r="L106" s="43">
        <v>0</v>
      </c>
      <c r="M106" s="43">
        <v>0</v>
      </c>
      <c r="N106" s="90"/>
      <c r="O106" s="90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</row>
    <row r="107" spans="1:37" ht="15" customHeight="1" x14ac:dyDescent="0.2">
      <c r="A107" s="23"/>
      <c r="B107" s="42" t="s">
        <v>60</v>
      </c>
      <c r="C107" s="2"/>
      <c r="D107" s="43">
        <v>10</v>
      </c>
      <c r="E107" s="43">
        <v>0</v>
      </c>
      <c r="F107" s="43">
        <v>-2</v>
      </c>
      <c r="G107" s="43">
        <v>3</v>
      </c>
      <c r="H107" s="43">
        <v>11</v>
      </c>
      <c r="I107" s="43">
        <v>0</v>
      </c>
      <c r="J107" s="43">
        <v>0</v>
      </c>
      <c r="K107" s="43">
        <v>0</v>
      </c>
      <c r="L107" s="43">
        <v>1</v>
      </c>
      <c r="M107" s="43">
        <v>1</v>
      </c>
      <c r="N107" s="90"/>
      <c r="O107" s="90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</row>
    <row r="108" spans="1:37" ht="15" customHeight="1" x14ac:dyDescent="0.2">
      <c r="A108" s="23"/>
      <c r="B108" s="42" t="s">
        <v>61</v>
      </c>
      <c r="C108" s="2"/>
      <c r="D108" s="43">
        <v>0</v>
      </c>
      <c r="E108" s="43">
        <v>0</v>
      </c>
      <c r="F108" s="43">
        <v>0</v>
      </c>
      <c r="G108" s="43">
        <v>0</v>
      </c>
      <c r="H108" s="43">
        <v>0</v>
      </c>
      <c r="I108" s="43">
        <v>0</v>
      </c>
      <c r="J108" s="43">
        <v>0</v>
      </c>
      <c r="K108" s="43">
        <v>0</v>
      </c>
      <c r="L108" s="43">
        <v>0</v>
      </c>
      <c r="M108" s="43">
        <v>0</v>
      </c>
      <c r="N108" s="90"/>
      <c r="O108" s="90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</row>
    <row r="109" spans="1:37" ht="15" customHeight="1" x14ac:dyDescent="0.2">
      <c r="A109" s="23"/>
      <c r="B109" s="42" t="s">
        <v>62</v>
      </c>
      <c r="C109" s="2"/>
      <c r="D109" s="43">
        <v>-40</v>
      </c>
      <c r="E109" s="43">
        <v>-16</v>
      </c>
      <c r="F109" s="43">
        <v>-43</v>
      </c>
      <c r="G109" s="43">
        <v>-40</v>
      </c>
      <c r="H109" s="43">
        <v>-139</v>
      </c>
      <c r="I109" s="43">
        <v>-47</v>
      </c>
      <c r="J109" s="43">
        <v>-63</v>
      </c>
      <c r="K109" s="43">
        <v>-79</v>
      </c>
      <c r="L109" s="43">
        <v>-81</v>
      </c>
      <c r="M109" s="43">
        <v>-270</v>
      </c>
      <c r="N109" s="90"/>
      <c r="O109" s="90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90"/>
      <c r="AB109" s="90"/>
      <c r="AC109" s="90"/>
      <c r="AD109" s="90"/>
      <c r="AE109" s="90"/>
      <c r="AF109" s="90"/>
      <c r="AG109" s="90"/>
      <c r="AH109" s="90"/>
      <c r="AI109" s="90"/>
      <c r="AJ109" s="90"/>
      <c r="AK109" s="90"/>
    </row>
    <row r="110" spans="1:37" ht="15" customHeight="1" x14ac:dyDescent="0.2">
      <c r="A110" s="23"/>
      <c r="B110" s="42" t="s">
        <v>89</v>
      </c>
      <c r="C110" s="2"/>
      <c r="D110" s="43">
        <v>140</v>
      </c>
      <c r="E110" s="43">
        <v>63</v>
      </c>
      <c r="F110" s="43">
        <v>144</v>
      </c>
      <c r="G110" s="43">
        <v>159</v>
      </c>
      <c r="H110" s="43">
        <v>506</v>
      </c>
      <c r="I110" s="43">
        <v>153</v>
      </c>
      <c r="J110" s="43">
        <v>212</v>
      </c>
      <c r="K110" s="43">
        <v>260</v>
      </c>
      <c r="L110" s="43">
        <v>269</v>
      </c>
      <c r="M110" s="43">
        <v>894</v>
      </c>
      <c r="N110" s="90"/>
      <c r="O110" s="90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90"/>
      <c r="AB110" s="90"/>
      <c r="AC110" s="90"/>
      <c r="AD110" s="90"/>
      <c r="AE110" s="90"/>
      <c r="AF110" s="90"/>
      <c r="AG110" s="90"/>
      <c r="AH110" s="90"/>
      <c r="AI110" s="90"/>
      <c r="AJ110" s="90"/>
      <c r="AK110" s="90"/>
    </row>
    <row r="111" spans="1:37" ht="15" customHeight="1" x14ac:dyDescent="0.2">
      <c r="A111" s="23"/>
      <c r="B111" s="46" t="s">
        <v>64</v>
      </c>
      <c r="C111" s="2"/>
      <c r="D111" s="43">
        <v>24</v>
      </c>
      <c r="E111" s="43">
        <v>13</v>
      </c>
      <c r="F111" s="43">
        <v>28</v>
      </c>
      <c r="G111" s="43">
        <v>31</v>
      </c>
      <c r="H111" s="43">
        <v>96</v>
      </c>
      <c r="I111" s="43">
        <v>29</v>
      </c>
      <c r="J111" s="43">
        <v>41</v>
      </c>
      <c r="K111" s="43">
        <v>50</v>
      </c>
      <c r="L111" s="43">
        <v>49</v>
      </c>
      <c r="M111" s="43">
        <v>169</v>
      </c>
      <c r="N111" s="90"/>
      <c r="O111" s="90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</row>
    <row r="112" spans="1:37" ht="15" customHeight="1" x14ac:dyDescent="0.2">
      <c r="A112" s="23"/>
      <c r="B112" s="40" t="s">
        <v>90</v>
      </c>
      <c r="C112" s="2"/>
      <c r="D112" s="41">
        <v>116</v>
      </c>
      <c r="E112" s="41">
        <v>50</v>
      </c>
      <c r="F112" s="41">
        <v>116</v>
      </c>
      <c r="G112" s="41">
        <v>128</v>
      </c>
      <c r="H112" s="41">
        <v>410</v>
      </c>
      <c r="I112" s="41">
        <v>124</v>
      </c>
      <c r="J112" s="41">
        <v>171</v>
      </c>
      <c r="K112" s="41">
        <v>210</v>
      </c>
      <c r="L112" s="41">
        <v>220</v>
      </c>
      <c r="M112" s="41">
        <v>725</v>
      </c>
      <c r="N112" s="90"/>
      <c r="O112" s="90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90"/>
      <c r="AB112" s="90"/>
      <c r="AC112" s="90"/>
      <c r="AD112" s="90"/>
      <c r="AE112" s="90"/>
      <c r="AF112" s="90"/>
      <c r="AG112" s="90"/>
      <c r="AH112" s="90"/>
      <c r="AI112" s="90"/>
      <c r="AJ112" s="90"/>
      <c r="AK112" s="90"/>
    </row>
    <row r="113" spans="1:37" ht="15" customHeight="1" x14ac:dyDescent="0.2">
      <c r="A113" s="23"/>
      <c r="B113" s="42" t="s">
        <v>66</v>
      </c>
      <c r="C113" s="2"/>
      <c r="D113" s="43">
        <v>2885</v>
      </c>
      <c r="E113" s="43">
        <v>2860</v>
      </c>
      <c r="F113" s="43">
        <v>2719</v>
      </c>
      <c r="G113" s="43">
        <v>2453</v>
      </c>
      <c r="H113" s="43">
        <v>2730.25</v>
      </c>
      <c r="I113" s="43">
        <v>2423</v>
      </c>
      <c r="J113" s="43">
        <v>2436</v>
      </c>
      <c r="K113" s="43">
        <v>2437.6299999999997</v>
      </c>
      <c r="L113" s="43">
        <v>2478.5100000000002</v>
      </c>
      <c r="M113" s="88">
        <v>2444</v>
      </c>
      <c r="N113" s="90"/>
      <c r="O113" s="90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88"/>
      <c r="AA113" s="90"/>
      <c r="AB113" s="90"/>
      <c r="AC113" s="90"/>
      <c r="AD113" s="90"/>
      <c r="AE113" s="90"/>
      <c r="AF113" s="90"/>
      <c r="AG113" s="90"/>
      <c r="AH113" s="90"/>
      <c r="AI113" s="90"/>
      <c r="AJ113" s="90"/>
      <c r="AK113" s="90"/>
    </row>
  </sheetData>
  <mergeCells count="3">
    <mergeCell ref="E1:F1"/>
    <mergeCell ref="B5:C5"/>
    <mergeCell ref="B68:C68"/>
  </mergeCells>
  <pageMargins left="0.7" right="0.7" top="0.75" bottom="0.75" header="0.3" footer="0.3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81"/>
  <sheetViews>
    <sheetView showGridLines="0" tabSelected="1" zoomScaleNormal="100" workbookViewId="0">
      <selection activeCell="D69" sqref="D69:M69"/>
    </sheetView>
  </sheetViews>
  <sheetFormatPr baseColWidth="10" defaultColWidth="9.140625" defaultRowHeight="12.75" x14ac:dyDescent="0.2"/>
  <cols>
    <col min="1" max="1" width="2.85546875"/>
    <col min="2" max="2" width="47.42578125"/>
    <col min="3" max="13" width="7.28515625"/>
  </cols>
  <sheetData>
    <row r="1" spans="1:35" ht="15.75" customHeight="1" x14ac:dyDescent="0.25">
      <c r="A1" s="1" t="s">
        <v>91</v>
      </c>
      <c r="B1" s="55"/>
      <c r="C1" s="56"/>
      <c r="D1" s="29"/>
      <c r="E1" s="107"/>
      <c r="F1" s="107"/>
      <c r="G1" s="84"/>
      <c r="H1" s="89"/>
      <c r="I1" s="89"/>
      <c r="J1" s="89"/>
      <c r="K1" s="29"/>
      <c r="L1" s="29"/>
      <c r="M1" s="29"/>
    </row>
    <row r="2" spans="1:35" ht="18" customHeight="1" x14ac:dyDescent="0.2">
      <c r="A2" s="3" t="s">
        <v>92</v>
      </c>
      <c r="B2" s="57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35" ht="15" customHeight="1" x14ac:dyDescent="0.25">
      <c r="A3" s="58"/>
      <c r="B3" s="58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35" ht="15.75" customHeight="1" thickBot="1" x14ac:dyDescent="0.25">
      <c r="A4" s="10"/>
      <c r="B4" s="4" t="s">
        <v>93</v>
      </c>
      <c r="C4" s="59"/>
      <c r="D4" s="5" t="s">
        <v>94</v>
      </c>
      <c r="E4" s="5" t="s">
        <v>95</v>
      </c>
      <c r="F4" s="5" t="s">
        <v>96</v>
      </c>
      <c r="G4" s="5" t="s">
        <v>97</v>
      </c>
      <c r="H4" s="5">
        <v>2020</v>
      </c>
      <c r="I4" s="5" t="s">
        <v>98</v>
      </c>
      <c r="J4" s="5" t="s">
        <v>99</v>
      </c>
      <c r="K4" s="5" t="s">
        <v>100</v>
      </c>
      <c r="L4" s="5" t="s">
        <v>101</v>
      </c>
      <c r="M4" s="5" t="s">
        <v>102</v>
      </c>
    </row>
    <row r="5" spans="1:35" ht="15" customHeight="1" x14ac:dyDescent="0.2">
      <c r="A5" s="111" t="s">
        <v>103</v>
      </c>
      <c r="B5" s="112" t="s">
        <v>1</v>
      </c>
      <c r="C5" s="60"/>
      <c r="D5" s="61"/>
      <c r="E5" s="61"/>
      <c r="F5" s="61"/>
      <c r="G5" s="61"/>
      <c r="H5" s="61"/>
      <c r="I5" s="61"/>
      <c r="J5" s="61"/>
      <c r="K5" s="61"/>
      <c r="L5" s="62"/>
      <c r="M5" s="62"/>
    </row>
    <row r="6" spans="1:35" ht="15" customHeight="1" x14ac:dyDescent="0.2">
      <c r="A6" s="10"/>
      <c r="B6" s="63" t="s">
        <v>104</v>
      </c>
      <c r="C6" s="64"/>
      <c r="D6" s="97">
        <v>1448</v>
      </c>
      <c r="E6" s="97">
        <v>1689</v>
      </c>
      <c r="F6" s="97">
        <v>1879</v>
      </c>
      <c r="G6" s="97">
        <v>1906</v>
      </c>
      <c r="H6" s="97">
        <f>SUM(D6:G6)</f>
        <v>6922</v>
      </c>
      <c r="I6" s="97">
        <v>2333</v>
      </c>
      <c r="J6" s="97">
        <v>2166</v>
      </c>
      <c r="K6" s="97">
        <v>2172</v>
      </c>
      <c r="L6" s="97">
        <v>2147</v>
      </c>
      <c r="M6" s="97">
        <v>8818</v>
      </c>
      <c r="N6" s="90"/>
      <c r="O6" s="41"/>
      <c r="P6" s="41"/>
      <c r="Q6" s="41"/>
      <c r="R6" s="41"/>
      <c r="S6" s="41"/>
      <c r="T6" s="41"/>
      <c r="U6" s="41"/>
      <c r="V6" s="41"/>
      <c r="W6" s="41"/>
      <c r="X6" s="41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</row>
    <row r="7" spans="1:35" ht="15" customHeight="1" x14ac:dyDescent="0.2">
      <c r="A7" s="10"/>
      <c r="B7" s="65" t="s">
        <v>105</v>
      </c>
      <c r="C7" s="66"/>
      <c r="D7" s="88">
        <v>-1814</v>
      </c>
      <c r="E7" s="88">
        <v>-1424</v>
      </c>
      <c r="F7" s="88">
        <v>-1331</v>
      </c>
      <c r="G7" s="88">
        <v>-1514</v>
      </c>
      <c r="H7" s="88">
        <f t="shared" ref="H7:H17" si="0">SUM(D7:G7)</f>
        <v>-6083</v>
      </c>
      <c r="I7" s="88">
        <v>-1893</v>
      </c>
      <c r="J7" s="88">
        <v>-1498</v>
      </c>
      <c r="K7" s="88">
        <v>-1457</v>
      </c>
      <c r="L7" s="88">
        <v>-1402</v>
      </c>
      <c r="M7" s="88">
        <v>-6250</v>
      </c>
      <c r="N7" s="90"/>
      <c r="O7" s="43"/>
      <c r="P7" s="43"/>
      <c r="Q7" s="43"/>
      <c r="R7" s="43"/>
      <c r="S7" s="43"/>
      <c r="T7" s="43"/>
      <c r="U7" s="43"/>
      <c r="V7" s="43"/>
      <c r="W7" s="43"/>
      <c r="X7" s="43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</row>
    <row r="8" spans="1:35" ht="15" customHeight="1" x14ac:dyDescent="0.2">
      <c r="A8" s="10"/>
      <c r="B8" s="65" t="s">
        <v>106</v>
      </c>
      <c r="C8" s="66"/>
      <c r="D8" s="88">
        <f>D6+D7</f>
        <v>-366</v>
      </c>
      <c r="E8" s="88">
        <f>E6+E7</f>
        <v>265</v>
      </c>
      <c r="F8" s="88">
        <f>F6+F7</f>
        <v>548</v>
      </c>
      <c r="G8" s="88">
        <f>G6+G7</f>
        <v>392</v>
      </c>
      <c r="H8" s="88">
        <f t="shared" si="0"/>
        <v>839</v>
      </c>
      <c r="I8" s="88">
        <f>I6+I7</f>
        <v>440</v>
      </c>
      <c r="J8" s="88">
        <f>J6+J7</f>
        <v>668</v>
      </c>
      <c r="K8" s="88">
        <f>K6+K7</f>
        <v>715</v>
      </c>
      <c r="L8" s="88">
        <v>745</v>
      </c>
      <c r="M8" s="88">
        <v>2568</v>
      </c>
      <c r="N8" s="90"/>
      <c r="O8" s="43"/>
      <c r="P8" s="43"/>
      <c r="Q8" s="43"/>
      <c r="R8" s="43"/>
      <c r="S8" s="43"/>
      <c r="T8" s="43"/>
      <c r="U8" s="43"/>
      <c r="V8" s="43"/>
      <c r="W8" s="43"/>
      <c r="X8" s="43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</row>
    <row r="9" spans="1:35" ht="15" customHeight="1" x14ac:dyDescent="0.2">
      <c r="A9" s="10"/>
      <c r="B9" s="65" t="s">
        <v>107</v>
      </c>
      <c r="C9" s="18"/>
      <c r="D9" s="88">
        <v>-333</v>
      </c>
      <c r="E9" s="88">
        <v>-411</v>
      </c>
      <c r="F9" s="88">
        <v>-55</v>
      </c>
      <c r="G9" s="88">
        <v>-86</v>
      </c>
      <c r="H9" s="88">
        <f t="shared" si="0"/>
        <v>-885</v>
      </c>
      <c r="I9" s="88">
        <v>-3</v>
      </c>
      <c r="J9" s="88">
        <v>-15</v>
      </c>
      <c r="K9" s="88">
        <v>-44</v>
      </c>
      <c r="L9" s="88">
        <v>-3</v>
      </c>
      <c r="M9" s="88">
        <v>-65</v>
      </c>
      <c r="N9" s="90"/>
      <c r="O9" s="43"/>
      <c r="P9" s="43"/>
      <c r="Q9" s="43"/>
      <c r="R9" s="43"/>
      <c r="S9" s="43"/>
      <c r="T9" s="43"/>
      <c r="U9" s="43"/>
      <c r="V9" s="43"/>
      <c r="W9" s="43"/>
      <c r="X9" s="43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</row>
    <row r="10" spans="1:35" ht="15" customHeight="1" x14ac:dyDescent="0.2">
      <c r="A10" s="10"/>
      <c r="B10" s="65" t="s">
        <v>108</v>
      </c>
      <c r="C10" s="18"/>
      <c r="D10" s="88">
        <f>D8+D9</f>
        <v>-699</v>
      </c>
      <c r="E10" s="88">
        <f>E8+E9</f>
        <v>-146</v>
      </c>
      <c r="F10" s="88">
        <f>F8+F9</f>
        <v>493</v>
      </c>
      <c r="G10" s="88">
        <f>G8+G9</f>
        <v>306</v>
      </c>
      <c r="H10" s="88">
        <f t="shared" si="0"/>
        <v>-46</v>
      </c>
      <c r="I10" s="88">
        <f>I8+I9</f>
        <v>437</v>
      </c>
      <c r="J10" s="88">
        <f>J8+J9</f>
        <v>653</v>
      </c>
      <c r="K10" s="88">
        <f>K8+K9</f>
        <v>671</v>
      </c>
      <c r="L10" s="88">
        <v>742</v>
      </c>
      <c r="M10" s="88">
        <v>2503</v>
      </c>
      <c r="N10" s="90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</row>
    <row r="11" spans="1:35" ht="26.25" customHeight="1" x14ac:dyDescent="0.2">
      <c r="A11" s="10"/>
      <c r="B11" s="65" t="s">
        <v>109</v>
      </c>
      <c r="C11" s="18"/>
      <c r="D11" s="88">
        <v>2</v>
      </c>
      <c r="E11" s="88">
        <v>1</v>
      </c>
      <c r="F11" s="88">
        <v>0</v>
      </c>
      <c r="G11" s="88">
        <v>1</v>
      </c>
      <c r="H11" s="88">
        <f t="shared" si="0"/>
        <v>4</v>
      </c>
      <c r="I11" s="88">
        <v>1</v>
      </c>
      <c r="J11" s="88">
        <v>1</v>
      </c>
      <c r="K11" s="88">
        <v>1</v>
      </c>
      <c r="L11" s="88">
        <v>1</v>
      </c>
      <c r="M11" s="88">
        <v>4</v>
      </c>
      <c r="N11" s="90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</row>
    <row r="12" spans="1:35" ht="15" customHeight="1" x14ac:dyDescent="0.2">
      <c r="A12" s="10"/>
      <c r="B12" s="65" t="s">
        <v>110</v>
      </c>
      <c r="C12" s="18"/>
      <c r="D12" s="88">
        <v>14</v>
      </c>
      <c r="E12" s="88">
        <v>0</v>
      </c>
      <c r="F12" s="88">
        <v>0</v>
      </c>
      <c r="G12" s="88">
        <v>-7</v>
      </c>
      <c r="H12" s="88">
        <f t="shared" si="0"/>
        <v>7</v>
      </c>
      <c r="I12" s="88">
        <v>0</v>
      </c>
      <c r="J12" s="88">
        <v>0</v>
      </c>
      <c r="K12" s="88">
        <v>0</v>
      </c>
      <c r="L12" s="88">
        <v>-9</v>
      </c>
      <c r="M12" s="88">
        <v>-9</v>
      </c>
      <c r="N12" s="90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</row>
    <row r="13" spans="1:35" ht="15" customHeight="1" x14ac:dyDescent="0.2">
      <c r="A13" s="10"/>
      <c r="B13" s="65" t="s">
        <v>111</v>
      </c>
      <c r="C13" s="18"/>
      <c r="D13" s="88">
        <v>0</v>
      </c>
      <c r="E13" s="88">
        <v>0</v>
      </c>
      <c r="F13" s="88">
        <v>0</v>
      </c>
      <c r="G13" s="88">
        <v>0</v>
      </c>
      <c r="H13" s="88">
        <f t="shared" si="0"/>
        <v>0</v>
      </c>
      <c r="I13" s="88">
        <v>0</v>
      </c>
      <c r="J13" s="88">
        <v>0</v>
      </c>
      <c r="K13" s="88">
        <v>0</v>
      </c>
      <c r="L13" s="88">
        <v>0</v>
      </c>
      <c r="M13" s="88">
        <v>0</v>
      </c>
      <c r="N13" s="90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</row>
    <row r="14" spans="1:35" ht="15" customHeight="1" x14ac:dyDescent="0.2">
      <c r="A14" s="10"/>
      <c r="B14" s="65" t="s">
        <v>112</v>
      </c>
      <c r="C14" s="18"/>
      <c r="D14" s="88">
        <v>145</v>
      </c>
      <c r="E14" s="88">
        <v>58</v>
      </c>
      <c r="F14" s="88">
        <v>-110</v>
      </c>
      <c r="G14" s="88">
        <v>11</v>
      </c>
      <c r="H14" s="88">
        <f t="shared" si="0"/>
        <v>104</v>
      </c>
      <c r="I14" s="88">
        <v>-83</v>
      </c>
      <c r="J14" s="88">
        <v>-142</v>
      </c>
      <c r="K14" s="88">
        <v>-120</v>
      </c>
      <c r="L14" s="88">
        <v>-107</v>
      </c>
      <c r="M14" s="88">
        <v>-452</v>
      </c>
      <c r="N14" s="90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</row>
    <row r="15" spans="1:35" ht="15" customHeight="1" x14ac:dyDescent="0.2">
      <c r="A15" s="10"/>
      <c r="B15" s="65" t="s">
        <v>113</v>
      </c>
      <c r="C15" s="18"/>
      <c r="D15" s="88">
        <f>SUM(D10:D14)</f>
        <v>-538</v>
      </c>
      <c r="E15" s="88">
        <f>SUM(E10:E14)</f>
        <v>-87</v>
      </c>
      <c r="F15" s="88">
        <f>SUM(F10:F14)</f>
        <v>383</v>
      </c>
      <c r="G15" s="88">
        <f>SUM(G10:G14)</f>
        <v>311</v>
      </c>
      <c r="H15" s="88">
        <f t="shared" si="0"/>
        <v>69</v>
      </c>
      <c r="I15" s="88">
        <f>SUM(I10:I14)</f>
        <v>355</v>
      </c>
      <c r="J15" s="88">
        <f>SUM(J10:J14)</f>
        <v>512</v>
      </c>
      <c r="K15" s="88">
        <f>SUM(K10:K14)</f>
        <v>552</v>
      </c>
      <c r="L15" s="88">
        <v>627</v>
      </c>
      <c r="M15" s="88">
        <v>2046</v>
      </c>
      <c r="N15" s="90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</row>
    <row r="16" spans="1:35" ht="15" customHeight="1" x14ac:dyDescent="0.2">
      <c r="A16" s="10"/>
      <c r="B16" s="67" t="s">
        <v>114</v>
      </c>
      <c r="C16" s="18"/>
      <c r="D16" s="88">
        <v>4</v>
      </c>
      <c r="E16" s="88">
        <v>10</v>
      </c>
      <c r="F16" s="88">
        <v>4</v>
      </c>
      <c r="G16" s="88">
        <v>5</v>
      </c>
      <c r="H16" s="88">
        <f t="shared" si="0"/>
        <v>23</v>
      </c>
      <c r="I16" s="88">
        <v>8</v>
      </c>
      <c r="J16" s="88">
        <v>6</v>
      </c>
      <c r="K16" s="88">
        <v>8</v>
      </c>
      <c r="L16" s="88">
        <v>6</v>
      </c>
      <c r="M16" s="88">
        <v>28</v>
      </c>
      <c r="N16" s="90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</row>
    <row r="17" spans="1:35" ht="15" customHeight="1" x14ac:dyDescent="0.2">
      <c r="A17" s="10"/>
      <c r="B17" s="63" t="s">
        <v>115</v>
      </c>
      <c r="C17" s="18"/>
      <c r="D17" s="97">
        <f>D15-D16</f>
        <v>-542</v>
      </c>
      <c r="E17" s="97">
        <f>E15-E16</f>
        <v>-97</v>
      </c>
      <c r="F17" s="97">
        <f>F15-F16</f>
        <v>379</v>
      </c>
      <c r="G17" s="97">
        <f>G15-G16</f>
        <v>306</v>
      </c>
      <c r="H17" s="97">
        <f t="shared" si="0"/>
        <v>46</v>
      </c>
      <c r="I17" s="97">
        <f>I15-I16</f>
        <v>347</v>
      </c>
      <c r="J17" s="97">
        <f>J15-J16</f>
        <v>506</v>
      </c>
      <c r="K17" s="97">
        <f>K15-K16</f>
        <v>544</v>
      </c>
      <c r="L17" s="97">
        <v>621</v>
      </c>
      <c r="M17" s="97">
        <v>2018</v>
      </c>
      <c r="N17" s="90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</row>
    <row r="18" spans="1:35" ht="15" customHeight="1" x14ac:dyDescent="0.2">
      <c r="A18" s="10"/>
      <c r="B18" s="65" t="s">
        <v>116</v>
      </c>
      <c r="C18" s="18"/>
      <c r="D18" s="88">
        <v>12807</v>
      </c>
      <c r="E18" s="88">
        <v>13655</v>
      </c>
      <c r="F18" s="88">
        <v>14069</v>
      </c>
      <c r="G18" s="88">
        <v>13415</v>
      </c>
      <c r="H18" s="88">
        <v>13488</v>
      </c>
      <c r="I18" s="88">
        <v>13404</v>
      </c>
      <c r="J18" s="88">
        <v>13581</v>
      </c>
      <c r="K18" s="88">
        <v>14485.650000000001</v>
      </c>
      <c r="L18" s="88">
        <v>14745</v>
      </c>
      <c r="M18" s="88">
        <v>14055</v>
      </c>
      <c r="N18" s="90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90"/>
      <c r="Z18" s="90"/>
      <c r="AA18" s="90"/>
      <c r="AB18" s="90"/>
      <c r="AC18" s="90"/>
      <c r="AD18" s="99"/>
      <c r="AE18" s="90"/>
      <c r="AF18" s="90"/>
      <c r="AG18" s="90"/>
      <c r="AH18" s="90"/>
      <c r="AI18" s="90"/>
    </row>
    <row r="19" spans="1:35" ht="15" customHeight="1" x14ac:dyDescent="0.2">
      <c r="A19" s="10"/>
      <c r="B19" s="65"/>
      <c r="C19" s="18"/>
      <c r="D19" s="88"/>
      <c r="E19" s="43"/>
      <c r="F19" s="88"/>
      <c r="G19" s="88"/>
      <c r="H19" s="88"/>
      <c r="I19" s="88"/>
      <c r="J19" s="88"/>
      <c r="K19" s="88"/>
      <c r="L19" s="88"/>
      <c r="M19" s="88"/>
      <c r="N19" s="90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</row>
    <row r="20" spans="1:35" ht="15" customHeight="1" x14ac:dyDescent="0.2">
      <c r="A20" s="113" t="s">
        <v>117</v>
      </c>
      <c r="B20" s="113" t="s">
        <v>1</v>
      </c>
      <c r="C20" s="18"/>
      <c r="D20" s="43"/>
      <c r="E20" s="43"/>
      <c r="F20" s="88"/>
      <c r="G20" s="88"/>
      <c r="H20" s="88"/>
      <c r="I20" s="88"/>
      <c r="J20" s="88"/>
      <c r="K20" s="88"/>
      <c r="L20" s="88"/>
      <c r="M20" s="88"/>
      <c r="N20" s="90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</row>
    <row r="21" spans="1:35" ht="15" customHeight="1" x14ac:dyDescent="0.2">
      <c r="A21" s="23"/>
      <c r="B21" s="63" t="s">
        <v>104</v>
      </c>
      <c r="C21" s="2"/>
      <c r="D21" s="41">
        <f>D22+D23+D24</f>
        <v>737</v>
      </c>
      <c r="E21" s="97">
        <f t="shared" ref="E21:G21" si="1">E22+E23+E24</f>
        <v>995</v>
      </c>
      <c r="F21" s="97">
        <f t="shared" si="1"/>
        <v>1239</v>
      </c>
      <c r="G21" s="97">
        <f t="shared" si="1"/>
        <v>1161</v>
      </c>
      <c r="H21" s="97">
        <f t="shared" ref="H21:H35" si="2">SUM(D21:G21)</f>
        <v>4132</v>
      </c>
      <c r="I21" s="97">
        <f>I22+I23+I24</f>
        <v>1650</v>
      </c>
      <c r="J21" s="97">
        <f t="shared" ref="J21:K21" si="3">J22+J23+J24</f>
        <v>1390</v>
      </c>
      <c r="K21" s="97">
        <f t="shared" si="3"/>
        <v>1354</v>
      </c>
      <c r="L21" s="97">
        <v>1256</v>
      </c>
      <c r="M21" s="97">
        <v>5650</v>
      </c>
      <c r="N21" s="90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</row>
    <row r="22" spans="1:35" ht="15" customHeight="1" x14ac:dyDescent="0.2">
      <c r="A22" s="10"/>
      <c r="B22" s="69" t="s">
        <v>118</v>
      </c>
      <c r="C22" s="18"/>
      <c r="D22" s="68">
        <v>49</v>
      </c>
      <c r="E22" s="98">
        <v>156</v>
      </c>
      <c r="F22" s="98">
        <v>509</v>
      </c>
      <c r="G22" s="98">
        <v>572</v>
      </c>
      <c r="H22" s="98">
        <f t="shared" si="2"/>
        <v>1286</v>
      </c>
      <c r="I22" s="98">
        <v>845</v>
      </c>
      <c r="J22" s="98">
        <v>775</v>
      </c>
      <c r="K22" s="98">
        <v>798</v>
      </c>
      <c r="L22" s="98">
        <v>729</v>
      </c>
      <c r="M22" s="98">
        <v>3147</v>
      </c>
      <c r="N22" s="90"/>
      <c r="O22" s="68"/>
      <c r="P22" s="68"/>
      <c r="Q22" s="68"/>
      <c r="R22" s="68"/>
      <c r="S22" s="68"/>
      <c r="T22" s="98"/>
      <c r="U22" s="98"/>
      <c r="V22" s="98"/>
      <c r="W22" s="98"/>
      <c r="X22" s="68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</row>
    <row r="23" spans="1:35" ht="15" customHeight="1" x14ac:dyDescent="0.2">
      <c r="A23" s="10"/>
      <c r="B23" s="69" t="s">
        <v>119</v>
      </c>
      <c r="C23" s="18"/>
      <c r="D23" s="68">
        <v>538</v>
      </c>
      <c r="E23" s="98">
        <v>690</v>
      </c>
      <c r="F23" s="98">
        <v>585</v>
      </c>
      <c r="G23" s="98">
        <v>436</v>
      </c>
      <c r="H23" s="98">
        <f t="shared" si="2"/>
        <v>2249</v>
      </c>
      <c r="I23" s="98">
        <v>630</v>
      </c>
      <c r="J23" s="98">
        <v>455</v>
      </c>
      <c r="K23" s="98">
        <v>401</v>
      </c>
      <c r="L23" s="98">
        <v>370</v>
      </c>
      <c r="M23" s="98">
        <v>1856</v>
      </c>
      <c r="N23" s="90"/>
      <c r="O23" s="68"/>
      <c r="P23" s="68"/>
      <c r="Q23" s="68"/>
      <c r="R23" s="68"/>
      <c r="S23" s="68"/>
      <c r="T23" s="98"/>
      <c r="U23" s="98"/>
      <c r="V23" s="98"/>
      <c r="W23" s="98"/>
      <c r="X23" s="68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</row>
    <row r="24" spans="1:35" ht="15" customHeight="1" x14ac:dyDescent="0.2">
      <c r="A24" s="10"/>
      <c r="B24" s="69" t="s">
        <v>120</v>
      </c>
      <c r="C24" s="35"/>
      <c r="D24" s="68">
        <v>150</v>
      </c>
      <c r="E24" s="98">
        <v>149</v>
      </c>
      <c r="F24" s="98">
        <v>145</v>
      </c>
      <c r="G24" s="98">
        <v>153</v>
      </c>
      <c r="H24" s="98">
        <f t="shared" si="2"/>
        <v>597</v>
      </c>
      <c r="I24" s="98">
        <v>175</v>
      </c>
      <c r="J24" s="98">
        <v>160</v>
      </c>
      <c r="K24" s="98">
        <v>155</v>
      </c>
      <c r="L24" s="98">
        <v>157</v>
      </c>
      <c r="M24" s="98">
        <v>647</v>
      </c>
      <c r="N24" s="90"/>
      <c r="O24" s="68"/>
      <c r="P24" s="68"/>
      <c r="Q24" s="68"/>
      <c r="R24" s="68"/>
      <c r="S24" s="68"/>
      <c r="T24" s="98"/>
      <c r="U24" s="98"/>
      <c r="V24" s="98"/>
      <c r="W24" s="98"/>
      <c r="X24" s="68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</row>
    <row r="25" spans="1:35" ht="15" customHeight="1" x14ac:dyDescent="0.2">
      <c r="A25" s="10"/>
      <c r="B25" s="65" t="s">
        <v>105</v>
      </c>
      <c r="C25" s="35"/>
      <c r="D25" s="43">
        <v>-1303</v>
      </c>
      <c r="E25" s="88">
        <v>-997</v>
      </c>
      <c r="F25" s="88">
        <v>-932</v>
      </c>
      <c r="G25" s="88">
        <v>-1101</v>
      </c>
      <c r="H25" s="88">
        <f t="shared" si="2"/>
        <v>-4333</v>
      </c>
      <c r="I25" s="88">
        <v>-1363</v>
      </c>
      <c r="J25" s="88">
        <v>-1032</v>
      </c>
      <c r="K25" s="88">
        <v>-942</v>
      </c>
      <c r="L25" s="88">
        <v>-964</v>
      </c>
      <c r="M25" s="88">
        <v>-4301</v>
      </c>
      <c r="N25" s="90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</row>
    <row r="26" spans="1:35" ht="15" customHeight="1" x14ac:dyDescent="0.2">
      <c r="A26" s="10"/>
      <c r="B26" s="65" t="s">
        <v>106</v>
      </c>
      <c r="C26" s="35"/>
      <c r="D26" s="43">
        <f>D25+D21</f>
        <v>-566</v>
      </c>
      <c r="E26" s="88">
        <f>+E25+E21</f>
        <v>-2</v>
      </c>
      <c r="F26" s="88">
        <f t="shared" ref="F26:G26" si="4">+F25+F21</f>
        <v>307</v>
      </c>
      <c r="G26" s="88">
        <f t="shared" si="4"/>
        <v>60</v>
      </c>
      <c r="H26" s="88">
        <f t="shared" si="2"/>
        <v>-201</v>
      </c>
      <c r="I26" s="88">
        <f t="shared" ref="I26:K26" si="5">+I25+I21</f>
        <v>287</v>
      </c>
      <c r="J26" s="88">
        <f t="shared" si="5"/>
        <v>358</v>
      </c>
      <c r="K26" s="88">
        <f t="shared" si="5"/>
        <v>412</v>
      </c>
      <c r="L26" s="88">
        <v>292</v>
      </c>
      <c r="M26" s="88">
        <v>1349</v>
      </c>
      <c r="N26" s="90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</row>
    <row r="27" spans="1:35" ht="15" customHeight="1" x14ac:dyDescent="0.2">
      <c r="A27" s="10"/>
      <c r="B27" s="65" t="s">
        <v>107</v>
      </c>
      <c r="C27" s="35"/>
      <c r="D27" s="43">
        <v>-1</v>
      </c>
      <c r="E27" s="88">
        <v>-26</v>
      </c>
      <c r="F27" s="88">
        <v>2</v>
      </c>
      <c r="G27" s="88">
        <v>1</v>
      </c>
      <c r="H27" s="88">
        <f t="shared" si="2"/>
        <v>-24</v>
      </c>
      <c r="I27" s="88">
        <v>1</v>
      </c>
      <c r="J27" s="88">
        <v>-1</v>
      </c>
      <c r="K27" s="88">
        <v>-2</v>
      </c>
      <c r="L27" s="88">
        <v>0</v>
      </c>
      <c r="M27" s="88">
        <v>-2</v>
      </c>
      <c r="N27" s="90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</row>
    <row r="28" spans="1:35" ht="15" customHeight="1" x14ac:dyDescent="0.2">
      <c r="A28" s="10"/>
      <c r="B28" s="65" t="s">
        <v>108</v>
      </c>
      <c r="C28" s="35"/>
      <c r="D28" s="43">
        <f>D26+D27</f>
        <v>-567</v>
      </c>
      <c r="E28" s="88">
        <f>+E27+E26</f>
        <v>-28</v>
      </c>
      <c r="F28" s="88">
        <f t="shared" ref="F28:G28" si="6">+F27+F26</f>
        <v>309</v>
      </c>
      <c r="G28" s="88">
        <f t="shared" si="6"/>
        <v>61</v>
      </c>
      <c r="H28" s="88">
        <f t="shared" si="2"/>
        <v>-225</v>
      </c>
      <c r="I28" s="88">
        <f t="shared" ref="I28:K28" si="7">+I27+I26</f>
        <v>288</v>
      </c>
      <c r="J28" s="88">
        <f t="shared" si="7"/>
        <v>357</v>
      </c>
      <c r="K28" s="88">
        <f t="shared" si="7"/>
        <v>410</v>
      </c>
      <c r="L28" s="88">
        <v>292</v>
      </c>
      <c r="M28" s="88">
        <v>1347</v>
      </c>
      <c r="N28" s="90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</row>
    <row r="29" spans="1:35" ht="26.25" customHeight="1" x14ac:dyDescent="0.2">
      <c r="A29" s="10"/>
      <c r="B29" s="65" t="s">
        <v>109</v>
      </c>
      <c r="C29" s="35"/>
      <c r="D29" s="43">
        <v>2</v>
      </c>
      <c r="E29" s="88">
        <v>2</v>
      </c>
      <c r="F29" s="88">
        <v>0</v>
      </c>
      <c r="G29" s="88">
        <v>0</v>
      </c>
      <c r="H29" s="88">
        <f t="shared" si="2"/>
        <v>4</v>
      </c>
      <c r="I29" s="88">
        <v>1</v>
      </c>
      <c r="J29" s="88">
        <v>1</v>
      </c>
      <c r="K29" s="88">
        <v>1</v>
      </c>
      <c r="L29" s="88">
        <v>1</v>
      </c>
      <c r="M29" s="88">
        <v>4</v>
      </c>
      <c r="N29" s="90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</row>
    <row r="30" spans="1:35" ht="15" customHeight="1" x14ac:dyDescent="0.2">
      <c r="A30" s="10"/>
      <c r="B30" s="65" t="s">
        <v>110</v>
      </c>
      <c r="C30" s="35"/>
      <c r="D30" s="43">
        <v>14</v>
      </c>
      <c r="E30" s="88">
        <v>0</v>
      </c>
      <c r="F30" s="88">
        <v>1</v>
      </c>
      <c r="G30" s="88">
        <v>-4</v>
      </c>
      <c r="H30" s="88">
        <f t="shared" si="2"/>
        <v>11</v>
      </c>
      <c r="I30" s="88">
        <v>0</v>
      </c>
      <c r="J30" s="88">
        <v>1</v>
      </c>
      <c r="K30" s="88">
        <v>0</v>
      </c>
      <c r="L30" s="88">
        <v>-9</v>
      </c>
      <c r="M30" s="88">
        <v>-8</v>
      </c>
      <c r="N30" s="90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</row>
    <row r="31" spans="1:35" ht="15" customHeight="1" x14ac:dyDescent="0.2">
      <c r="A31" s="10"/>
      <c r="B31" s="65" t="s">
        <v>111</v>
      </c>
      <c r="C31" s="35"/>
      <c r="D31" s="43">
        <v>0</v>
      </c>
      <c r="E31" s="88">
        <v>0</v>
      </c>
      <c r="F31" s="88">
        <v>0</v>
      </c>
      <c r="G31" s="88">
        <v>0</v>
      </c>
      <c r="H31" s="88">
        <f t="shared" si="2"/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90"/>
      <c r="O31" s="43"/>
      <c r="P31" s="43"/>
      <c r="Q31" s="43"/>
      <c r="R31" s="43"/>
      <c r="S31" s="43"/>
      <c r="T31" s="43"/>
      <c r="U31" s="43"/>
      <c r="V31" s="43"/>
      <c r="W31" s="43"/>
      <c r="X31" s="68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</row>
    <row r="32" spans="1:35" ht="15" customHeight="1" x14ac:dyDescent="0.2">
      <c r="A32" s="10"/>
      <c r="B32" s="65" t="s">
        <v>112</v>
      </c>
      <c r="C32" s="35"/>
      <c r="D32" s="43">
        <v>111</v>
      </c>
      <c r="E32" s="88">
        <v>6</v>
      </c>
      <c r="F32" s="88">
        <v>-62</v>
      </c>
      <c r="G32" s="88">
        <v>-9</v>
      </c>
      <c r="H32" s="88">
        <f t="shared" si="2"/>
        <v>46</v>
      </c>
      <c r="I32" s="88">
        <v>-66</v>
      </c>
      <c r="J32" s="88">
        <v>-83</v>
      </c>
      <c r="K32" s="88">
        <v>-75</v>
      </c>
      <c r="L32" s="88">
        <v>-60</v>
      </c>
      <c r="M32" s="88">
        <v>-284</v>
      </c>
      <c r="N32" s="90"/>
      <c r="O32" s="43"/>
      <c r="P32" s="43"/>
      <c r="Q32" s="43"/>
      <c r="R32" s="43"/>
      <c r="S32" s="43"/>
      <c r="T32" s="43"/>
      <c r="U32" s="43"/>
      <c r="V32" s="43"/>
      <c r="W32" s="43"/>
      <c r="X32" s="41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</row>
    <row r="33" spans="1:35" ht="15" customHeight="1" x14ac:dyDescent="0.2">
      <c r="A33" s="10"/>
      <c r="B33" s="65" t="s">
        <v>113</v>
      </c>
      <c r="C33" s="35"/>
      <c r="D33" s="43">
        <f>SUM(D28:D32)</f>
        <v>-440</v>
      </c>
      <c r="E33" s="88">
        <f>SUM(E28:E32)</f>
        <v>-20</v>
      </c>
      <c r="F33" s="88">
        <f t="shared" ref="F33:G33" si="8">SUM(F28:F32)</f>
        <v>248</v>
      </c>
      <c r="G33" s="88">
        <f t="shared" si="8"/>
        <v>48</v>
      </c>
      <c r="H33" s="88">
        <f t="shared" si="2"/>
        <v>-164</v>
      </c>
      <c r="I33" s="88">
        <f t="shared" ref="I33:K33" si="9">SUM(I28:I32)</f>
        <v>223</v>
      </c>
      <c r="J33" s="88">
        <f t="shared" si="9"/>
        <v>276</v>
      </c>
      <c r="K33" s="88">
        <f t="shared" si="9"/>
        <v>336</v>
      </c>
      <c r="L33" s="88">
        <v>224</v>
      </c>
      <c r="M33" s="88">
        <v>1059</v>
      </c>
      <c r="N33" s="90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</row>
    <row r="34" spans="1:35" ht="15" customHeight="1" x14ac:dyDescent="0.2">
      <c r="A34" s="10"/>
      <c r="B34" s="70" t="s">
        <v>114</v>
      </c>
      <c r="C34" s="35"/>
      <c r="D34" s="68">
        <v>4</v>
      </c>
      <c r="E34" s="98">
        <v>10</v>
      </c>
      <c r="F34" s="98">
        <v>4</v>
      </c>
      <c r="G34" s="98">
        <v>5</v>
      </c>
      <c r="H34" s="98">
        <f t="shared" si="2"/>
        <v>23</v>
      </c>
      <c r="I34" s="98">
        <v>8</v>
      </c>
      <c r="J34" s="98">
        <v>6</v>
      </c>
      <c r="K34" s="98">
        <v>8</v>
      </c>
      <c r="L34" s="98">
        <v>5</v>
      </c>
      <c r="M34" s="98">
        <v>27</v>
      </c>
      <c r="N34" s="90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</row>
    <row r="35" spans="1:35" ht="15" customHeight="1" x14ac:dyDescent="0.2">
      <c r="A35" s="23"/>
      <c r="B35" s="63" t="s">
        <v>115</v>
      </c>
      <c r="C35" s="10"/>
      <c r="D35" s="41">
        <f>D33-D34</f>
        <v>-444</v>
      </c>
      <c r="E35" s="97">
        <f>E33-E34</f>
        <v>-30</v>
      </c>
      <c r="F35" s="97">
        <f t="shared" ref="F35:G35" si="10">F33-F34</f>
        <v>244</v>
      </c>
      <c r="G35" s="97">
        <f t="shared" si="10"/>
        <v>43</v>
      </c>
      <c r="H35" s="97">
        <f t="shared" si="2"/>
        <v>-187</v>
      </c>
      <c r="I35" s="97">
        <f t="shared" ref="I35:K35" si="11">I33-I34</f>
        <v>215</v>
      </c>
      <c r="J35" s="97">
        <f t="shared" si="11"/>
        <v>270</v>
      </c>
      <c r="K35" s="97">
        <f t="shared" si="11"/>
        <v>328</v>
      </c>
      <c r="L35" s="97">
        <v>219</v>
      </c>
      <c r="M35" s="97">
        <v>1032</v>
      </c>
      <c r="N35" s="90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</row>
    <row r="36" spans="1:35" ht="15" customHeight="1" x14ac:dyDescent="0.2">
      <c r="A36" s="10"/>
      <c r="B36" s="65" t="s">
        <v>116</v>
      </c>
      <c r="C36" s="35"/>
      <c r="D36" s="43">
        <v>7334</v>
      </c>
      <c r="E36" s="88">
        <v>8210</v>
      </c>
      <c r="F36" s="88">
        <v>8331</v>
      </c>
      <c r="G36" s="88">
        <v>7909</v>
      </c>
      <c r="H36" s="88">
        <v>7946</v>
      </c>
      <c r="I36" s="88">
        <v>7714</v>
      </c>
      <c r="J36" s="88">
        <v>7639</v>
      </c>
      <c r="K36" s="88">
        <v>8215</v>
      </c>
      <c r="L36" s="88">
        <v>8401</v>
      </c>
      <c r="M36" s="88">
        <v>7993</v>
      </c>
      <c r="N36" s="90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</row>
    <row r="37" spans="1:35" ht="15" customHeight="1" x14ac:dyDescent="0.2">
      <c r="A37" s="10"/>
      <c r="B37" s="65"/>
      <c r="C37" s="10"/>
      <c r="D37" s="23"/>
      <c r="E37" s="23"/>
      <c r="F37" s="71"/>
      <c r="G37" s="71"/>
      <c r="H37" s="71"/>
      <c r="I37" s="71"/>
      <c r="J37" s="71"/>
      <c r="K37" s="71"/>
      <c r="L37" s="71"/>
      <c r="M37" s="71"/>
      <c r="N37" s="90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</row>
    <row r="38" spans="1:35" ht="15" customHeight="1" x14ac:dyDescent="0.2">
      <c r="A38" s="113" t="s">
        <v>121</v>
      </c>
      <c r="B38" s="113" t="s">
        <v>1</v>
      </c>
      <c r="C38" s="35"/>
      <c r="D38" s="23"/>
      <c r="E38" s="23"/>
      <c r="F38" s="71"/>
      <c r="G38" s="71"/>
      <c r="H38" s="71"/>
      <c r="I38" s="71"/>
      <c r="J38" s="71"/>
      <c r="K38" s="71"/>
      <c r="L38" s="71"/>
      <c r="M38" s="71"/>
      <c r="N38" s="90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</row>
    <row r="39" spans="1:35" ht="15" customHeight="1" x14ac:dyDescent="0.2">
      <c r="A39" s="10"/>
      <c r="B39" s="63" t="s">
        <v>104</v>
      </c>
      <c r="C39" s="18"/>
      <c r="D39" s="41">
        <v>661</v>
      </c>
      <c r="E39" s="97">
        <v>654</v>
      </c>
      <c r="F39" s="97">
        <v>587</v>
      </c>
      <c r="G39" s="97">
        <v>681</v>
      </c>
      <c r="H39" s="97">
        <f>SUM(D39:G39)</f>
        <v>2583</v>
      </c>
      <c r="I39" s="97">
        <v>635</v>
      </c>
      <c r="J39" s="97">
        <v>720</v>
      </c>
      <c r="K39" s="97">
        <v>754</v>
      </c>
      <c r="L39" s="97">
        <v>820</v>
      </c>
      <c r="M39" s="97">
        <v>2929</v>
      </c>
      <c r="N39" s="90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</row>
    <row r="40" spans="1:35" ht="15" customHeight="1" x14ac:dyDescent="0.2">
      <c r="A40" s="10"/>
      <c r="B40" s="65" t="s">
        <v>105</v>
      </c>
      <c r="C40" s="18"/>
      <c r="D40" s="43">
        <v>-466</v>
      </c>
      <c r="E40" s="88">
        <v>-386</v>
      </c>
      <c r="F40" s="88">
        <v>-358</v>
      </c>
      <c r="G40" s="88">
        <v>-366</v>
      </c>
      <c r="H40" s="88">
        <f t="shared" ref="H40:H50" si="12">SUM(D40:G40)</f>
        <v>-1576</v>
      </c>
      <c r="I40" s="88">
        <v>-483</v>
      </c>
      <c r="J40" s="88">
        <v>-425</v>
      </c>
      <c r="K40" s="88">
        <v>-468</v>
      </c>
      <c r="L40" s="88">
        <v>-389</v>
      </c>
      <c r="M40" s="88">
        <v>-1765</v>
      </c>
      <c r="N40" s="90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</row>
    <row r="41" spans="1:35" ht="15" customHeight="1" x14ac:dyDescent="0.2">
      <c r="A41" s="10"/>
      <c r="B41" s="65" t="s">
        <v>106</v>
      </c>
      <c r="C41" s="18"/>
      <c r="D41" s="43">
        <f>D39+D40</f>
        <v>195</v>
      </c>
      <c r="E41" s="88">
        <f>E39+E40</f>
        <v>268</v>
      </c>
      <c r="F41" s="88">
        <f t="shared" ref="F41:G41" si="13">F39+F40</f>
        <v>229</v>
      </c>
      <c r="G41" s="88">
        <f t="shared" si="13"/>
        <v>315</v>
      </c>
      <c r="H41" s="88">
        <f t="shared" si="12"/>
        <v>1007</v>
      </c>
      <c r="I41" s="88">
        <f t="shared" ref="I41:K41" si="14">I39+I40</f>
        <v>152</v>
      </c>
      <c r="J41" s="88">
        <f t="shared" si="14"/>
        <v>295</v>
      </c>
      <c r="K41" s="88">
        <f t="shared" si="14"/>
        <v>286</v>
      </c>
      <c r="L41" s="88">
        <v>431</v>
      </c>
      <c r="M41" s="88">
        <v>1164</v>
      </c>
      <c r="N41" s="90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</row>
    <row r="42" spans="1:35" ht="15" customHeight="1" x14ac:dyDescent="0.2">
      <c r="A42" s="10"/>
      <c r="B42" s="65" t="s">
        <v>107</v>
      </c>
      <c r="C42" s="18"/>
      <c r="D42" s="43">
        <v>-332</v>
      </c>
      <c r="E42" s="88">
        <v>-385</v>
      </c>
      <c r="F42" s="88">
        <v>-57</v>
      </c>
      <c r="G42" s="88">
        <v>-87</v>
      </c>
      <c r="H42" s="88">
        <f t="shared" si="12"/>
        <v>-861</v>
      </c>
      <c r="I42" s="88">
        <v>-4</v>
      </c>
      <c r="J42" s="88">
        <v>-14</v>
      </c>
      <c r="K42" s="88">
        <v>-42</v>
      </c>
      <c r="L42" s="88">
        <v>-3</v>
      </c>
      <c r="M42" s="88">
        <v>-63</v>
      </c>
      <c r="N42" s="90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</row>
    <row r="43" spans="1:35" ht="15" customHeight="1" x14ac:dyDescent="0.2">
      <c r="A43" s="10"/>
      <c r="B43" s="65" t="s">
        <v>108</v>
      </c>
      <c r="C43" s="71"/>
      <c r="D43" s="43">
        <f>D41+D42</f>
        <v>-137</v>
      </c>
      <c r="E43" s="88">
        <f>E41+E42</f>
        <v>-117</v>
      </c>
      <c r="F43" s="88">
        <f t="shared" ref="F43:G43" si="15">F41+F42</f>
        <v>172</v>
      </c>
      <c r="G43" s="88">
        <f t="shared" si="15"/>
        <v>228</v>
      </c>
      <c r="H43" s="88">
        <f t="shared" si="12"/>
        <v>146</v>
      </c>
      <c r="I43" s="88">
        <f t="shared" ref="I43:K43" si="16">I41+I42</f>
        <v>148</v>
      </c>
      <c r="J43" s="88">
        <f t="shared" si="16"/>
        <v>281</v>
      </c>
      <c r="K43" s="88">
        <f t="shared" si="16"/>
        <v>244</v>
      </c>
      <c r="L43" s="88">
        <v>428</v>
      </c>
      <c r="M43" s="88">
        <v>1101</v>
      </c>
      <c r="N43" s="90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</row>
    <row r="44" spans="1:35" ht="26.25" customHeight="1" x14ac:dyDescent="0.2">
      <c r="A44" s="10"/>
      <c r="B44" s="65" t="s">
        <v>109</v>
      </c>
      <c r="C44" s="71"/>
      <c r="D44" s="43">
        <v>0</v>
      </c>
      <c r="E44" s="88">
        <v>-1</v>
      </c>
      <c r="F44" s="88">
        <v>0</v>
      </c>
      <c r="G44" s="88">
        <v>1</v>
      </c>
      <c r="H44" s="88">
        <f t="shared" si="12"/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90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</row>
    <row r="45" spans="1:35" ht="15" customHeight="1" x14ac:dyDescent="0.2">
      <c r="A45" s="10"/>
      <c r="B45" s="65" t="s">
        <v>110</v>
      </c>
      <c r="C45" s="71"/>
      <c r="D45" s="43">
        <v>0</v>
      </c>
      <c r="E45" s="88">
        <v>0</v>
      </c>
      <c r="F45" s="88">
        <v>-1</v>
      </c>
      <c r="G45" s="88">
        <v>-2</v>
      </c>
      <c r="H45" s="88">
        <f t="shared" si="12"/>
        <v>-3</v>
      </c>
      <c r="I45" s="88">
        <v>0</v>
      </c>
      <c r="J45" s="88">
        <v>0</v>
      </c>
      <c r="K45" s="88">
        <v>-1</v>
      </c>
      <c r="L45" s="88">
        <v>0</v>
      </c>
      <c r="M45" s="88">
        <v>-1</v>
      </c>
      <c r="N45" s="90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</row>
    <row r="46" spans="1:35" ht="15" customHeight="1" x14ac:dyDescent="0.2">
      <c r="A46" s="10"/>
      <c r="B46" s="65" t="s">
        <v>111</v>
      </c>
      <c r="C46" s="71"/>
      <c r="D46" s="43">
        <v>0</v>
      </c>
      <c r="E46" s="88">
        <v>0</v>
      </c>
      <c r="F46" s="88">
        <v>0</v>
      </c>
      <c r="G46" s="88">
        <v>0</v>
      </c>
      <c r="H46" s="88">
        <f t="shared" si="12"/>
        <v>0</v>
      </c>
      <c r="I46" s="88">
        <v>0</v>
      </c>
      <c r="J46" s="88">
        <v>0</v>
      </c>
      <c r="K46" s="88">
        <v>0</v>
      </c>
      <c r="L46" s="88">
        <v>0</v>
      </c>
      <c r="M46" s="88">
        <v>0</v>
      </c>
      <c r="N46" s="90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</row>
    <row r="47" spans="1:35" ht="15" customHeight="1" x14ac:dyDescent="0.2">
      <c r="A47" s="10"/>
      <c r="B47" s="65" t="s">
        <v>112</v>
      </c>
      <c r="C47" s="71"/>
      <c r="D47" s="43">
        <v>35</v>
      </c>
      <c r="E47" s="88">
        <v>52</v>
      </c>
      <c r="F47" s="88">
        <v>-46</v>
      </c>
      <c r="G47" s="88">
        <v>23</v>
      </c>
      <c r="H47" s="88">
        <f t="shared" si="12"/>
        <v>64</v>
      </c>
      <c r="I47" s="88">
        <v>-17</v>
      </c>
      <c r="J47" s="88">
        <v>-56</v>
      </c>
      <c r="K47" s="88">
        <v>-41</v>
      </c>
      <c r="L47" s="88">
        <v>-41</v>
      </c>
      <c r="M47" s="88">
        <v>-155</v>
      </c>
      <c r="N47" s="90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</row>
    <row r="48" spans="1:35" ht="15" customHeight="1" x14ac:dyDescent="0.2">
      <c r="A48" s="10"/>
      <c r="B48" s="65" t="s">
        <v>113</v>
      </c>
      <c r="C48" s="71"/>
      <c r="D48" s="43">
        <f>D43+D44+D45+D46+D47</f>
        <v>-102</v>
      </c>
      <c r="E48" s="88">
        <f>E43+E44+E45+E46+E47</f>
        <v>-66</v>
      </c>
      <c r="F48" s="88">
        <f t="shared" ref="F48:G48" si="17">F43+F44+F45+F46+F47</f>
        <v>125</v>
      </c>
      <c r="G48" s="88">
        <f t="shared" si="17"/>
        <v>250</v>
      </c>
      <c r="H48" s="88">
        <f t="shared" si="12"/>
        <v>207</v>
      </c>
      <c r="I48" s="88">
        <f t="shared" ref="I48:K48" si="18">I43+I44+I45+I46+I47</f>
        <v>131</v>
      </c>
      <c r="J48" s="88">
        <f t="shared" si="18"/>
        <v>225</v>
      </c>
      <c r="K48" s="88">
        <f t="shared" si="18"/>
        <v>202</v>
      </c>
      <c r="L48" s="88">
        <v>387</v>
      </c>
      <c r="M48" s="88">
        <v>945</v>
      </c>
      <c r="N48" s="90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</row>
    <row r="49" spans="1:35" ht="15" customHeight="1" x14ac:dyDescent="0.2">
      <c r="A49" s="10"/>
      <c r="B49" s="70" t="s">
        <v>114</v>
      </c>
      <c r="C49" s="71"/>
      <c r="D49" s="68">
        <v>0</v>
      </c>
      <c r="E49" s="98">
        <v>0</v>
      </c>
      <c r="F49" s="98">
        <v>0</v>
      </c>
      <c r="G49" s="98">
        <v>0</v>
      </c>
      <c r="H49" s="98">
        <f t="shared" si="12"/>
        <v>0</v>
      </c>
      <c r="I49" s="98">
        <v>0</v>
      </c>
      <c r="J49" s="98">
        <v>0</v>
      </c>
      <c r="K49" s="98">
        <v>0</v>
      </c>
      <c r="L49" s="98">
        <v>1</v>
      </c>
      <c r="M49" s="98">
        <v>1</v>
      </c>
      <c r="N49" s="90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</row>
    <row r="50" spans="1:35" ht="15" customHeight="1" x14ac:dyDescent="0.2">
      <c r="A50" s="10"/>
      <c r="B50" s="63" t="s">
        <v>115</v>
      </c>
      <c r="C50" s="18"/>
      <c r="D50" s="41">
        <f>D48+D49</f>
        <v>-102</v>
      </c>
      <c r="E50" s="97">
        <f>E48+E49</f>
        <v>-66</v>
      </c>
      <c r="F50" s="97">
        <f t="shared" ref="F50:G50" si="19">F48+F49</f>
        <v>125</v>
      </c>
      <c r="G50" s="97">
        <f t="shared" si="19"/>
        <v>250</v>
      </c>
      <c r="H50" s="97">
        <f t="shared" si="12"/>
        <v>207</v>
      </c>
      <c r="I50" s="97">
        <f t="shared" ref="I50:K50" si="20">I48+I49</f>
        <v>131</v>
      </c>
      <c r="J50" s="97">
        <f t="shared" si="20"/>
        <v>225</v>
      </c>
      <c r="K50" s="97">
        <f t="shared" si="20"/>
        <v>202</v>
      </c>
      <c r="L50" s="97">
        <v>386</v>
      </c>
      <c r="M50" s="97">
        <v>944</v>
      </c>
      <c r="N50" s="90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</row>
    <row r="51" spans="1:35" ht="15" customHeight="1" x14ac:dyDescent="0.2">
      <c r="A51" s="10"/>
      <c r="B51" s="65" t="s">
        <v>116</v>
      </c>
      <c r="C51" s="71"/>
      <c r="D51" s="43">
        <v>5404</v>
      </c>
      <c r="E51" s="88">
        <v>5378</v>
      </c>
      <c r="F51" s="88">
        <v>5668</v>
      </c>
      <c r="G51" s="88">
        <v>5435</v>
      </c>
      <c r="H51" s="88">
        <v>5472</v>
      </c>
      <c r="I51" s="88">
        <v>5596</v>
      </c>
      <c r="J51" s="88">
        <v>5844</v>
      </c>
      <c r="K51" s="88">
        <v>6186</v>
      </c>
      <c r="L51" s="88">
        <v>6258</v>
      </c>
      <c r="M51" s="88">
        <v>5971</v>
      </c>
      <c r="N51" s="90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</row>
    <row r="52" spans="1:35" ht="15" customHeight="1" x14ac:dyDescent="0.2">
      <c r="A52" s="23"/>
      <c r="B52" s="23"/>
      <c r="C52" s="2"/>
      <c r="D52" s="2"/>
      <c r="E52" s="2"/>
      <c r="F52" s="87"/>
      <c r="G52" s="87"/>
      <c r="H52" s="87"/>
      <c r="I52" s="87"/>
      <c r="J52" s="87"/>
      <c r="K52" s="87"/>
      <c r="L52" s="87"/>
      <c r="M52" s="87"/>
      <c r="N52" s="90"/>
      <c r="O52" s="2"/>
      <c r="P52" s="2"/>
      <c r="Q52" s="2"/>
      <c r="R52" s="2"/>
      <c r="S52" s="2"/>
      <c r="T52" s="2"/>
      <c r="U52" s="2"/>
      <c r="V52" s="2"/>
      <c r="W52" s="2"/>
      <c r="X52" s="43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</row>
    <row r="53" spans="1:35" ht="15" customHeight="1" x14ac:dyDescent="0.2">
      <c r="A53" s="114" t="s">
        <v>150</v>
      </c>
      <c r="B53" s="113" t="s">
        <v>1</v>
      </c>
      <c r="C53" s="2"/>
      <c r="D53" s="2"/>
      <c r="E53" s="2"/>
      <c r="F53" s="87"/>
      <c r="G53" s="87"/>
      <c r="H53" s="87"/>
      <c r="I53" s="87"/>
      <c r="J53" s="87"/>
      <c r="K53" s="87"/>
      <c r="L53" s="87"/>
      <c r="M53" s="87"/>
      <c r="N53" s="90"/>
      <c r="O53" s="2"/>
      <c r="P53" s="2"/>
      <c r="Q53" s="2"/>
      <c r="R53" s="2"/>
      <c r="S53" s="2"/>
      <c r="T53" s="2"/>
      <c r="U53" s="2"/>
      <c r="V53" s="2"/>
      <c r="W53" s="2"/>
      <c r="X53" s="43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</row>
    <row r="54" spans="1:35" ht="15" customHeight="1" x14ac:dyDescent="0.2">
      <c r="A54" s="23"/>
      <c r="B54" s="63" t="s">
        <v>104</v>
      </c>
      <c r="C54" s="2"/>
      <c r="D54" s="97">
        <v>50</v>
      </c>
      <c r="E54" s="97">
        <f>E6-E21-E39</f>
        <v>40</v>
      </c>
      <c r="F54" s="97">
        <f t="shared" ref="F54:G54" si="21">F6-F21-F39</f>
        <v>53</v>
      </c>
      <c r="G54" s="97">
        <f t="shared" si="21"/>
        <v>64</v>
      </c>
      <c r="H54" s="97">
        <f>SUM(D54:G54)</f>
        <v>207</v>
      </c>
      <c r="I54" s="97">
        <v>48</v>
      </c>
      <c r="J54" s="97">
        <v>56</v>
      </c>
      <c r="K54" s="97">
        <f>K6-K21-K39</f>
        <v>64</v>
      </c>
      <c r="L54" s="97">
        <v>71</v>
      </c>
      <c r="M54" s="97">
        <v>239</v>
      </c>
      <c r="N54" s="90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</row>
    <row r="55" spans="1:35" ht="15" customHeight="1" x14ac:dyDescent="0.2">
      <c r="A55" s="23"/>
      <c r="B55" s="65" t="s">
        <v>105</v>
      </c>
      <c r="C55" s="2"/>
      <c r="D55" s="88">
        <v>-45</v>
      </c>
      <c r="E55" s="88">
        <v>-41</v>
      </c>
      <c r="F55" s="88">
        <v>-41</v>
      </c>
      <c r="G55" s="88">
        <v>-47</v>
      </c>
      <c r="H55" s="88">
        <f t="shared" ref="H55:H65" si="22">SUM(D55:G55)</f>
        <v>-174</v>
      </c>
      <c r="I55" s="88">
        <v>-47</v>
      </c>
      <c r="J55" s="88">
        <v>-41</v>
      </c>
      <c r="K55" s="88">
        <v>-47</v>
      </c>
      <c r="L55" s="88">
        <v>-49</v>
      </c>
      <c r="M55" s="88">
        <v>-184</v>
      </c>
      <c r="N55" s="90"/>
      <c r="O55" s="68"/>
      <c r="P55" s="68"/>
      <c r="Q55" s="68"/>
      <c r="R55" s="68"/>
      <c r="S55" s="68"/>
      <c r="T55" s="98"/>
      <c r="U55" s="98"/>
      <c r="V55" s="98"/>
      <c r="W55" s="98"/>
      <c r="X55" s="43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</row>
    <row r="56" spans="1:35" ht="15" customHeight="1" x14ac:dyDescent="0.2">
      <c r="A56" s="23"/>
      <c r="B56" s="65" t="s">
        <v>106</v>
      </c>
      <c r="C56" s="2"/>
      <c r="D56" s="88">
        <f>D54+D55</f>
        <v>5</v>
      </c>
      <c r="E56" s="88">
        <f>E54+E55</f>
        <v>-1</v>
      </c>
      <c r="F56" s="88">
        <f>F54+F55</f>
        <v>12</v>
      </c>
      <c r="G56" s="88">
        <f>G54+G55</f>
        <v>17</v>
      </c>
      <c r="H56" s="88">
        <f t="shared" si="22"/>
        <v>33</v>
      </c>
      <c r="I56" s="88">
        <f>I54+I55</f>
        <v>1</v>
      </c>
      <c r="J56" s="88">
        <f>J54+J55</f>
        <v>15</v>
      </c>
      <c r="K56" s="88">
        <f>K54+K55</f>
        <v>17</v>
      </c>
      <c r="L56" s="88">
        <v>22</v>
      </c>
      <c r="M56" s="88">
        <v>55</v>
      </c>
      <c r="N56" s="90"/>
      <c r="O56" s="68"/>
      <c r="P56" s="68"/>
      <c r="Q56" s="68"/>
      <c r="R56" s="68"/>
      <c r="S56" s="68"/>
      <c r="T56" s="98"/>
      <c r="U56" s="98"/>
      <c r="V56" s="98"/>
      <c r="W56" s="98"/>
      <c r="X56" s="43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</row>
    <row r="57" spans="1:35" ht="15" customHeight="1" x14ac:dyDescent="0.2">
      <c r="A57" s="23"/>
      <c r="B57" s="65" t="s">
        <v>107</v>
      </c>
      <c r="C57" s="2"/>
      <c r="D57" s="88">
        <v>0</v>
      </c>
      <c r="E57" s="88">
        <v>0</v>
      </c>
      <c r="F57" s="88">
        <v>0</v>
      </c>
      <c r="G57" s="88">
        <v>0</v>
      </c>
      <c r="H57" s="88">
        <f t="shared" si="22"/>
        <v>0</v>
      </c>
      <c r="I57" s="88">
        <v>0</v>
      </c>
      <c r="J57" s="88">
        <v>0</v>
      </c>
      <c r="K57" s="88">
        <v>0</v>
      </c>
      <c r="L57" s="88">
        <v>0</v>
      </c>
      <c r="M57" s="88">
        <v>0</v>
      </c>
      <c r="N57" s="90"/>
      <c r="O57" s="68"/>
      <c r="P57" s="68"/>
      <c r="Q57" s="68"/>
      <c r="R57" s="68"/>
      <c r="S57" s="68"/>
      <c r="T57" s="98"/>
      <c r="U57" s="98"/>
      <c r="V57" s="98"/>
      <c r="W57" s="98"/>
      <c r="X57" s="43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</row>
    <row r="58" spans="1:35" ht="15" customHeight="1" x14ac:dyDescent="0.2">
      <c r="A58" s="23"/>
      <c r="B58" s="65" t="s">
        <v>108</v>
      </c>
      <c r="C58" s="2"/>
      <c r="D58" s="88">
        <f>D56+D57</f>
        <v>5</v>
      </c>
      <c r="E58" s="88">
        <f>E56+E57</f>
        <v>-1</v>
      </c>
      <c r="F58" s="88">
        <f>F56+F57</f>
        <v>12</v>
      </c>
      <c r="G58" s="88">
        <f>G56+G57</f>
        <v>17</v>
      </c>
      <c r="H58" s="88">
        <f t="shared" si="22"/>
        <v>33</v>
      </c>
      <c r="I58" s="88">
        <f>I56+I57</f>
        <v>1</v>
      </c>
      <c r="J58" s="88">
        <f>J56+J57</f>
        <v>15</v>
      </c>
      <c r="K58" s="88">
        <f>K56+K57</f>
        <v>17</v>
      </c>
      <c r="L58" s="88">
        <v>22</v>
      </c>
      <c r="M58" s="88">
        <v>55</v>
      </c>
      <c r="N58" s="90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</row>
    <row r="59" spans="1:35" ht="26.25" customHeight="1" x14ac:dyDescent="0.2">
      <c r="A59" s="23"/>
      <c r="B59" s="65" t="s">
        <v>109</v>
      </c>
      <c r="C59" s="2"/>
      <c r="D59" s="88">
        <v>0</v>
      </c>
      <c r="E59" s="88">
        <v>0</v>
      </c>
      <c r="F59" s="88">
        <v>0</v>
      </c>
      <c r="G59" s="88">
        <v>0</v>
      </c>
      <c r="H59" s="88">
        <f t="shared" si="22"/>
        <v>0</v>
      </c>
      <c r="I59" s="88">
        <v>0</v>
      </c>
      <c r="J59" s="88">
        <v>0</v>
      </c>
      <c r="K59" s="88">
        <v>0</v>
      </c>
      <c r="L59" s="88">
        <v>0</v>
      </c>
      <c r="M59" s="88">
        <v>0</v>
      </c>
      <c r="N59" s="90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</row>
    <row r="60" spans="1:35" ht="15" customHeight="1" x14ac:dyDescent="0.2">
      <c r="A60" s="23"/>
      <c r="B60" s="65" t="s">
        <v>110</v>
      </c>
      <c r="C60" s="2"/>
      <c r="D60" s="88">
        <v>0</v>
      </c>
      <c r="E60" s="88">
        <v>0</v>
      </c>
      <c r="F60" s="88">
        <v>0</v>
      </c>
      <c r="G60" s="88">
        <v>-1</v>
      </c>
      <c r="H60" s="88">
        <f t="shared" si="22"/>
        <v>-1</v>
      </c>
      <c r="I60" s="88">
        <v>0</v>
      </c>
      <c r="J60" s="88">
        <v>-1</v>
      </c>
      <c r="K60" s="88">
        <v>1</v>
      </c>
      <c r="L60" s="88">
        <v>0</v>
      </c>
      <c r="M60" s="88">
        <v>0</v>
      </c>
      <c r="N60" s="90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</row>
    <row r="61" spans="1:35" ht="15" customHeight="1" x14ac:dyDescent="0.2">
      <c r="A61" s="35"/>
      <c r="B61" s="65" t="s">
        <v>111</v>
      </c>
      <c r="C61" s="2"/>
      <c r="D61" s="88">
        <v>0</v>
      </c>
      <c r="E61" s="88">
        <v>0</v>
      </c>
      <c r="F61" s="88">
        <v>0</v>
      </c>
      <c r="G61" s="88">
        <v>0</v>
      </c>
      <c r="H61" s="88">
        <f t="shared" si="22"/>
        <v>0</v>
      </c>
      <c r="I61" s="88">
        <v>0</v>
      </c>
      <c r="J61" s="88">
        <v>0</v>
      </c>
      <c r="K61" s="88">
        <v>0</v>
      </c>
      <c r="L61" s="88">
        <v>0</v>
      </c>
      <c r="M61" s="88">
        <v>0</v>
      </c>
      <c r="N61" s="90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</row>
    <row r="62" spans="1:35" ht="15" customHeight="1" x14ac:dyDescent="0.2">
      <c r="A62" s="35"/>
      <c r="B62" s="65" t="s">
        <v>112</v>
      </c>
      <c r="C62" s="2"/>
      <c r="D62" s="88">
        <v>-1</v>
      </c>
      <c r="E62" s="88">
        <v>0</v>
      </c>
      <c r="F62" s="88">
        <v>-2</v>
      </c>
      <c r="G62" s="88">
        <v>-3</v>
      </c>
      <c r="H62" s="88">
        <f t="shared" si="22"/>
        <v>-6</v>
      </c>
      <c r="I62" s="88">
        <v>0</v>
      </c>
      <c r="J62" s="88">
        <v>-3</v>
      </c>
      <c r="K62" s="88">
        <v>-4</v>
      </c>
      <c r="L62" s="88">
        <v>-6</v>
      </c>
      <c r="M62" s="88">
        <v>-13</v>
      </c>
      <c r="N62" s="90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</row>
    <row r="63" spans="1:35" ht="15" customHeight="1" x14ac:dyDescent="0.2">
      <c r="A63" s="35"/>
      <c r="B63" s="65" t="s">
        <v>113</v>
      </c>
      <c r="C63" s="2"/>
      <c r="D63" s="88">
        <f>SUM(D58:D62)</f>
        <v>4</v>
      </c>
      <c r="E63" s="88">
        <f>SUM(E58:E62)</f>
        <v>-1</v>
      </c>
      <c r="F63" s="88">
        <f>SUM(F58:F62)</f>
        <v>10</v>
      </c>
      <c r="G63" s="88">
        <f>SUM(G58:G62)</f>
        <v>13</v>
      </c>
      <c r="H63" s="88">
        <f t="shared" si="22"/>
        <v>26</v>
      </c>
      <c r="I63" s="88">
        <f>SUM(I58:I62)</f>
        <v>1</v>
      </c>
      <c r="J63" s="88">
        <f>SUM(J58:J62)</f>
        <v>11</v>
      </c>
      <c r="K63" s="88">
        <f>SUM(K58:K62)</f>
        <v>14</v>
      </c>
      <c r="L63" s="88">
        <v>16</v>
      </c>
      <c r="M63" s="88">
        <v>42</v>
      </c>
      <c r="N63" s="90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</row>
    <row r="64" spans="1:35" ht="15" customHeight="1" x14ac:dyDescent="0.2">
      <c r="A64" s="35"/>
      <c r="B64" s="70" t="s">
        <v>114</v>
      </c>
      <c r="C64" s="2"/>
      <c r="D64" s="88">
        <v>0</v>
      </c>
      <c r="E64" s="88">
        <v>0</v>
      </c>
      <c r="F64" s="88">
        <v>0</v>
      </c>
      <c r="G64" s="88">
        <v>0</v>
      </c>
      <c r="H64" s="88">
        <f t="shared" si="22"/>
        <v>0</v>
      </c>
      <c r="I64" s="88">
        <v>0</v>
      </c>
      <c r="J64" s="88">
        <v>0</v>
      </c>
      <c r="K64" s="88">
        <v>0</v>
      </c>
      <c r="L64" s="88">
        <v>0</v>
      </c>
      <c r="M64" s="88">
        <v>0</v>
      </c>
      <c r="N64" s="90"/>
      <c r="O64" s="43"/>
      <c r="P64" s="43"/>
      <c r="Q64" s="43"/>
      <c r="R64" s="43"/>
      <c r="S64" s="43"/>
      <c r="T64" s="43"/>
      <c r="U64" s="43"/>
      <c r="V64" s="43"/>
      <c r="W64" s="43"/>
      <c r="X64" s="68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</row>
    <row r="65" spans="1:35" ht="15" customHeight="1" x14ac:dyDescent="0.2">
      <c r="A65" s="35"/>
      <c r="B65" s="63" t="s">
        <v>115</v>
      </c>
      <c r="C65" s="2"/>
      <c r="D65" s="97">
        <f>D63+D64</f>
        <v>4</v>
      </c>
      <c r="E65" s="97">
        <f>E63+E64</f>
        <v>-1</v>
      </c>
      <c r="F65" s="97">
        <f>F63+F64</f>
        <v>10</v>
      </c>
      <c r="G65" s="97">
        <f>G63+G64</f>
        <v>13</v>
      </c>
      <c r="H65" s="97">
        <f t="shared" si="22"/>
        <v>26</v>
      </c>
      <c r="I65" s="97">
        <f>I63+I64</f>
        <v>1</v>
      </c>
      <c r="J65" s="97">
        <f>J63+J64</f>
        <v>11</v>
      </c>
      <c r="K65" s="97">
        <f>K63+K64</f>
        <v>14</v>
      </c>
      <c r="L65" s="97">
        <v>16</v>
      </c>
      <c r="M65" s="97">
        <v>42</v>
      </c>
      <c r="N65" s="90"/>
      <c r="O65" s="43"/>
      <c r="P65" s="43"/>
      <c r="Q65" s="43"/>
      <c r="R65" s="43"/>
      <c r="S65" s="43"/>
      <c r="T65" s="43"/>
      <c r="U65" s="43"/>
      <c r="V65" s="43"/>
      <c r="W65" s="43"/>
      <c r="X65" s="41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</row>
    <row r="66" spans="1:35" ht="15" customHeight="1" x14ac:dyDescent="0.2">
      <c r="A66" s="35"/>
      <c r="B66" s="65" t="s">
        <v>116</v>
      </c>
      <c r="C66" s="2"/>
      <c r="D66" s="88">
        <f>[1]Lyxor!$E$23</f>
        <v>65</v>
      </c>
      <c r="E66" s="88">
        <v>64</v>
      </c>
      <c r="F66" s="88">
        <v>63</v>
      </c>
      <c r="G66" s="88">
        <v>67</v>
      </c>
      <c r="H66" s="88">
        <v>65</v>
      </c>
      <c r="I66" s="88">
        <v>90</v>
      </c>
      <c r="J66" s="88">
        <v>93</v>
      </c>
      <c r="K66" s="88">
        <v>81</v>
      </c>
      <c r="L66" s="88">
        <v>83</v>
      </c>
      <c r="M66" s="88">
        <v>87</v>
      </c>
      <c r="N66" s="90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</row>
    <row r="67" spans="1:35" x14ac:dyDescent="0.2">
      <c r="O67" s="68"/>
      <c r="P67" s="68"/>
      <c r="Q67" s="68"/>
      <c r="R67" s="68"/>
      <c r="S67" s="68"/>
      <c r="T67" s="68"/>
      <c r="U67" s="68"/>
      <c r="V67" s="68"/>
      <c r="W67" s="68"/>
      <c r="X67" s="68"/>
      <c r="Z67" s="90"/>
      <c r="AA67" s="90"/>
      <c r="AB67" s="90"/>
      <c r="AC67" s="90"/>
      <c r="AD67" s="90"/>
      <c r="AE67" s="90"/>
      <c r="AF67" s="90"/>
      <c r="AG67" s="90"/>
      <c r="AH67" s="90"/>
      <c r="AI67" s="90"/>
    </row>
    <row r="68" spans="1:35" x14ac:dyDescent="0.2">
      <c r="O68" s="41"/>
      <c r="P68" s="41"/>
      <c r="Q68" s="41"/>
      <c r="R68" s="41"/>
      <c r="S68" s="41"/>
      <c r="T68" s="41"/>
      <c r="U68" s="41"/>
      <c r="V68" s="41"/>
      <c r="W68" s="41"/>
      <c r="X68" s="41"/>
      <c r="Z68" s="90"/>
      <c r="AA68" s="90"/>
      <c r="AB68" s="90"/>
      <c r="AC68" s="90"/>
      <c r="AD68" s="90"/>
      <c r="AE68" s="90"/>
      <c r="AF68" s="90"/>
      <c r="AG68" s="90"/>
      <c r="AH68" s="90"/>
      <c r="AI68" s="90"/>
    </row>
    <row r="69" spans="1:35" x14ac:dyDescent="0.2">
      <c r="D69" s="90"/>
      <c r="E69" s="90"/>
      <c r="F69" s="90"/>
      <c r="G69" s="90"/>
      <c r="H69" s="90"/>
      <c r="I69" s="90"/>
      <c r="J69" s="90"/>
      <c r="K69" s="90"/>
      <c r="L69" s="90"/>
      <c r="M69" s="90"/>
      <c r="O69" s="43"/>
      <c r="P69" s="43"/>
      <c r="Q69" s="43"/>
      <c r="R69" s="43"/>
      <c r="S69" s="43"/>
      <c r="T69" s="43"/>
      <c r="U69" s="43"/>
      <c r="V69" s="43"/>
      <c r="W69" s="43"/>
      <c r="X69" s="43"/>
      <c r="Z69" s="90"/>
      <c r="AA69" s="90"/>
      <c r="AB69" s="90"/>
      <c r="AC69" s="90"/>
      <c r="AD69" s="90"/>
      <c r="AE69" s="90"/>
      <c r="AF69" s="90"/>
      <c r="AG69" s="90"/>
      <c r="AH69" s="90"/>
      <c r="AI69" s="90"/>
    </row>
    <row r="70" spans="1:35" x14ac:dyDescent="0.2">
      <c r="D70" s="99"/>
      <c r="E70" s="99"/>
      <c r="F70" s="99"/>
      <c r="G70" s="99"/>
      <c r="H70" s="99"/>
      <c r="I70" s="99"/>
      <c r="J70" s="99"/>
      <c r="K70" s="99"/>
      <c r="L70" s="99"/>
      <c r="M70" s="99"/>
    </row>
    <row r="71" spans="1:35" x14ac:dyDescent="0.2">
      <c r="D71" s="99"/>
      <c r="E71" s="99"/>
      <c r="F71" s="99"/>
      <c r="G71" s="99"/>
      <c r="H71" s="99"/>
      <c r="I71" s="99"/>
      <c r="J71" s="99"/>
      <c r="K71" s="99"/>
      <c r="L71" s="99"/>
      <c r="M71" s="99"/>
    </row>
    <row r="72" spans="1:35" x14ac:dyDescent="0.2">
      <c r="D72" s="99"/>
      <c r="E72" s="99"/>
      <c r="F72" s="99"/>
      <c r="G72" s="99"/>
      <c r="H72" s="99"/>
      <c r="I72" s="99"/>
      <c r="J72" s="99"/>
      <c r="K72" s="99"/>
      <c r="L72" s="99"/>
      <c r="M72" s="99"/>
    </row>
    <row r="73" spans="1:35" x14ac:dyDescent="0.2">
      <c r="D73" s="99"/>
      <c r="E73" s="99"/>
      <c r="F73" s="99"/>
      <c r="G73" s="99"/>
      <c r="H73" s="99"/>
      <c r="I73" s="99"/>
      <c r="J73" s="99"/>
      <c r="K73" s="99"/>
      <c r="L73" s="99"/>
      <c r="M73" s="99"/>
    </row>
    <row r="74" spans="1:35" x14ac:dyDescent="0.2"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35" x14ac:dyDescent="0.2">
      <c r="D75" s="99"/>
      <c r="E75" s="99"/>
      <c r="F75" s="99"/>
      <c r="G75" s="99"/>
      <c r="H75" s="99"/>
      <c r="I75" s="99"/>
      <c r="J75" s="99"/>
      <c r="K75" s="99"/>
      <c r="L75" s="99"/>
      <c r="M75" s="99"/>
    </row>
    <row r="76" spans="1:35" x14ac:dyDescent="0.2">
      <c r="D76" s="99"/>
      <c r="E76" s="99"/>
      <c r="F76" s="99"/>
      <c r="G76" s="99"/>
      <c r="H76" s="99"/>
      <c r="I76" s="99"/>
      <c r="J76" s="99"/>
      <c r="K76" s="99"/>
      <c r="L76" s="99"/>
      <c r="M76" s="99"/>
    </row>
    <row r="77" spans="1:35" x14ac:dyDescent="0.2">
      <c r="D77" s="99"/>
      <c r="E77" s="99"/>
      <c r="F77" s="99"/>
      <c r="G77" s="99"/>
      <c r="H77" s="99"/>
      <c r="I77" s="99"/>
      <c r="J77" s="99"/>
      <c r="K77" s="99"/>
      <c r="L77" s="99"/>
      <c r="M77" s="99"/>
    </row>
    <row r="78" spans="1:35" x14ac:dyDescent="0.2">
      <c r="D78" s="99"/>
      <c r="E78" s="99"/>
      <c r="F78" s="99"/>
      <c r="G78" s="99"/>
      <c r="H78" s="99"/>
      <c r="I78" s="99"/>
      <c r="J78" s="99"/>
      <c r="K78" s="99"/>
      <c r="L78" s="99"/>
      <c r="M78" s="99"/>
    </row>
    <row r="79" spans="1:35" x14ac:dyDescent="0.2">
      <c r="D79" s="99"/>
      <c r="E79" s="99"/>
      <c r="F79" s="99"/>
      <c r="G79" s="99"/>
      <c r="H79" s="99"/>
      <c r="I79" s="99"/>
      <c r="J79" s="99"/>
      <c r="K79" s="99"/>
      <c r="L79" s="99"/>
      <c r="M79" s="99"/>
    </row>
    <row r="80" spans="1:35" x14ac:dyDescent="0.2">
      <c r="D80" s="99"/>
      <c r="E80" s="99"/>
      <c r="F80" s="99"/>
      <c r="G80" s="99"/>
      <c r="H80" s="99"/>
      <c r="I80" s="99"/>
      <c r="J80" s="99"/>
      <c r="K80" s="99"/>
      <c r="L80" s="99"/>
      <c r="M80" s="99"/>
    </row>
    <row r="81" spans="4:13" x14ac:dyDescent="0.2">
      <c r="D81" s="99"/>
      <c r="E81" s="99"/>
      <c r="F81" s="99"/>
      <c r="G81" s="99"/>
      <c r="H81" s="99"/>
      <c r="I81" s="99"/>
      <c r="J81" s="99"/>
      <c r="K81" s="99"/>
      <c r="L81" s="99"/>
      <c r="M81" s="99"/>
    </row>
  </sheetData>
  <mergeCells count="5">
    <mergeCell ref="E1:F1"/>
    <mergeCell ref="A5:B5"/>
    <mergeCell ref="A20:B20"/>
    <mergeCell ref="A38:B38"/>
    <mergeCell ref="A53:B53"/>
  </mergeCells>
  <pageMargins left="0.7" right="0.7" top="0.75" bottom="0.75" header="0.3" footer="0.3"/>
  <pageSetup orientation="portrait"/>
  <ignoredErrors>
    <ignoredError sqref="H15:K17 H8:K10 H41:H50 H56:H65 H54 H19:K35" formula="1"/>
    <ignoredError sqref="M4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35"/>
  <sheetViews>
    <sheetView showGridLines="0" workbookViewId="0">
      <selection activeCell="H35" sqref="H35"/>
    </sheetView>
  </sheetViews>
  <sheetFormatPr baseColWidth="10" defaultColWidth="9.140625" defaultRowHeight="12.75" x14ac:dyDescent="0.2"/>
  <cols>
    <col min="1" max="1" width="2.85546875"/>
    <col min="2" max="2" width="37.28515625"/>
    <col min="3" max="12" width="7.7109375"/>
  </cols>
  <sheetData>
    <row r="1" spans="1:35" ht="15" customHeight="1" x14ac:dyDescent="0.2">
      <c r="A1" s="72" t="s">
        <v>122</v>
      </c>
      <c r="B1" s="2"/>
      <c r="C1" s="2"/>
      <c r="D1" s="2"/>
      <c r="E1" s="107"/>
      <c r="F1" s="107"/>
      <c r="G1" s="84"/>
      <c r="H1" s="87"/>
      <c r="I1" s="87"/>
      <c r="J1" s="2"/>
      <c r="K1" s="2"/>
      <c r="L1" s="2"/>
    </row>
    <row r="2" spans="1:35" ht="18" customHeight="1" x14ac:dyDescent="0.2">
      <c r="A2" s="73" t="s">
        <v>123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35" ht="1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35" ht="15.75" customHeight="1" thickBot="1" x14ac:dyDescent="0.25">
      <c r="A4" s="74"/>
      <c r="B4" s="59" t="s">
        <v>124</v>
      </c>
      <c r="C4" s="5" t="s">
        <v>125</v>
      </c>
      <c r="D4" s="5" t="s">
        <v>126</v>
      </c>
      <c r="E4" s="5" t="s">
        <v>127</v>
      </c>
      <c r="F4" s="5" t="s">
        <v>128</v>
      </c>
      <c r="G4" s="5">
        <v>2020</v>
      </c>
      <c r="H4" s="5" t="s">
        <v>129</v>
      </c>
      <c r="I4" s="5" t="s">
        <v>130</v>
      </c>
      <c r="J4" s="5" t="s">
        <v>131</v>
      </c>
      <c r="K4" s="5" t="s">
        <v>132</v>
      </c>
      <c r="L4" s="5" t="s">
        <v>133</v>
      </c>
    </row>
    <row r="5" spans="1:35" ht="15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35" ht="15" customHeight="1" x14ac:dyDescent="0.2">
      <c r="A6" s="75" t="s">
        <v>134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35" ht="15" customHeight="1" x14ac:dyDescent="0.2">
      <c r="A7" s="2"/>
      <c r="B7" s="22" t="s">
        <v>135</v>
      </c>
      <c r="C7" s="41">
        <v>-301</v>
      </c>
      <c r="D7" s="41">
        <v>-88</v>
      </c>
      <c r="E7" s="41">
        <v>48</v>
      </c>
      <c r="F7" s="41">
        <v>2</v>
      </c>
      <c r="G7" s="41">
        <v>-339</v>
      </c>
      <c r="H7" s="41">
        <v>27</v>
      </c>
      <c r="I7" s="41">
        <v>26</v>
      </c>
      <c r="J7" s="41">
        <v>228</v>
      </c>
      <c r="K7" s="41">
        <v>93</v>
      </c>
      <c r="L7" s="41">
        <v>374</v>
      </c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</row>
    <row r="8" spans="1:35" ht="15" customHeight="1" x14ac:dyDescent="0.2">
      <c r="A8" s="2"/>
      <c r="B8" s="76" t="s">
        <v>136</v>
      </c>
      <c r="C8" s="43">
        <v>-105</v>
      </c>
      <c r="D8" s="43">
        <v>-78</v>
      </c>
      <c r="E8" s="43">
        <v>-56</v>
      </c>
      <c r="F8" s="43">
        <v>-202</v>
      </c>
      <c r="G8" s="43">
        <v>-441</v>
      </c>
      <c r="H8" s="43">
        <v>-155</v>
      </c>
      <c r="I8" s="43">
        <v>-151</v>
      </c>
      <c r="J8" s="43">
        <v>-196</v>
      </c>
      <c r="K8" s="43">
        <v>-387</v>
      </c>
      <c r="L8" s="43">
        <v>-889</v>
      </c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</row>
    <row r="9" spans="1:35" ht="15" customHeight="1" x14ac:dyDescent="0.2">
      <c r="A9" s="2"/>
      <c r="B9" s="77" t="s">
        <v>137</v>
      </c>
      <c r="C9" s="43">
        <v>-406</v>
      </c>
      <c r="D9" s="43">
        <v>-166</v>
      </c>
      <c r="E9" s="43">
        <v>-8</v>
      </c>
      <c r="F9" s="43">
        <v>-200</v>
      </c>
      <c r="G9" s="43">
        <v>-780</v>
      </c>
      <c r="H9" s="43">
        <v>-128</v>
      </c>
      <c r="I9" s="43">
        <v>-125</v>
      </c>
      <c r="J9" s="43">
        <v>32</v>
      </c>
      <c r="K9" s="43">
        <v>-294</v>
      </c>
      <c r="L9" s="43">
        <v>-515</v>
      </c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</row>
    <row r="10" spans="1:35" ht="15" customHeight="1" x14ac:dyDescent="0.2">
      <c r="A10" s="2"/>
      <c r="B10" s="78" t="s">
        <v>138</v>
      </c>
      <c r="C10" s="43">
        <v>0</v>
      </c>
      <c r="D10" s="43">
        <v>0</v>
      </c>
      <c r="E10" s="43">
        <v>0</v>
      </c>
      <c r="F10" s="43">
        <v>-22</v>
      </c>
      <c r="G10" s="43">
        <v>-22</v>
      </c>
      <c r="H10" s="43">
        <v>-2</v>
      </c>
      <c r="I10" s="43">
        <v>2</v>
      </c>
      <c r="J10" s="43">
        <v>1</v>
      </c>
      <c r="K10" s="43">
        <v>-7</v>
      </c>
      <c r="L10" s="43">
        <v>-6</v>
      </c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</row>
    <row r="11" spans="1:35" ht="15" customHeight="1" x14ac:dyDescent="0.2">
      <c r="A11" s="2"/>
      <c r="B11" s="78" t="s">
        <v>139</v>
      </c>
      <c r="C11" s="43">
        <v>-406</v>
      </c>
      <c r="D11" s="43">
        <v>-166</v>
      </c>
      <c r="E11" s="43">
        <v>-8</v>
      </c>
      <c r="F11" s="43">
        <v>-222</v>
      </c>
      <c r="G11" s="43">
        <v>-802</v>
      </c>
      <c r="H11" s="43">
        <v>-130</v>
      </c>
      <c r="I11" s="43">
        <v>-123</v>
      </c>
      <c r="J11" s="43">
        <v>33</v>
      </c>
      <c r="K11" s="43">
        <v>-301</v>
      </c>
      <c r="L11" s="43">
        <v>-521</v>
      </c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</row>
    <row r="12" spans="1:35" ht="15" customHeight="1" x14ac:dyDescent="0.2">
      <c r="A12" s="2"/>
      <c r="B12" s="78" t="s">
        <v>140</v>
      </c>
      <c r="C12" s="43">
        <v>1</v>
      </c>
      <c r="D12" s="43">
        <v>-1</v>
      </c>
      <c r="E12" s="43">
        <v>1</v>
      </c>
      <c r="F12" s="43">
        <v>-1</v>
      </c>
      <c r="G12" s="43">
        <v>0</v>
      </c>
      <c r="H12" s="43">
        <v>1</v>
      </c>
      <c r="I12" s="43">
        <v>-1</v>
      </c>
      <c r="J12" s="43">
        <v>0</v>
      </c>
      <c r="K12" s="43">
        <v>1</v>
      </c>
      <c r="L12" s="43">
        <v>1</v>
      </c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</row>
    <row r="13" spans="1:35" ht="15" customHeight="1" x14ac:dyDescent="0.2">
      <c r="A13" s="2"/>
      <c r="B13" s="78" t="s">
        <v>141</v>
      </c>
      <c r="C13" s="43">
        <v>-77</v>
      </c>
      <c r="D13" s="43">
        <v>0</v>
      </c>
      <c r="E13" s="43">
        <v>-3</v>
      </c>
      <c r="F13" s="43">
        <v>-105</v>
      </c>
      <c r="G13" s="43">
        <v>-185</v>
      </c>
      <c r="H13" s="43">
        <v>1</v>
      </c>
      <c r="I13" s="43">
        <v>0</v>
      </c>
      <c r="J13" s="43">
        <v>173</v>
      </c>
      <c r="K13" s="43">
        <v>429</v>
      </c>
      <c r="L13" s="43">
        <v>603</v>
      </c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</row>
    <row r="14" spans="1:35" ht="15" customHeight="1" x14ac:dyDescent="0.2">
      <c r="A14" s="2"/>
      <c r="B14" s="79" t="s">
        <v>142</v>
      </c>
      <c r="C14" s="43">
        <v>0</v>
      </c>
      <c r="D14" s="43">
        <v>-684</v>
      </c>
      <c r="E14" s="43">
        <v>0</v>
      </c>
      <c r="F14" s="43">
        <v>0</v>
      </c>
      <c r="G14" s="43">
        <v>-684</v>
      </c>
      <c r="H14" s="43">
        <v>0</v>
      </c>
      <c r="I14" s="43">
        <v>0</v>
      </c>
      <c r="J14" s="43">
        <v>0</v>
      </c>
      <c r="K14" s="43">
        <v>-114</v>
      </c>
      <c r="L14" s="43">
        <v>-114</v>
      </c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</row>
    <row r="15" spans="1:35" ht="15" customHeight="1" x14ac:dyDescent="0.2">
      <c r="A15" s="80"/>
      <c r="B15" s="78" t="s">
        <v>143</v>
      </c>
      <c r="C15" s="43">
        <v>148</v>
      </c>
      <c r="D15" s="43">
        <v>-598</v>
      </c>
      <c r="E15" s="43">
        <v>-84</v>
      </c>
      <c r="F15" s="43">
        <v>52.141487499999812</v>
      </c>
      <c r="G15" s="43">
        <v>-481.85851250000019</v>
      </c>
      <c r="H15" s="43">
        <v>36.053800000000024</v>
      </c>
      <c r="I15" s="43">
        <v>123.89943999999991</v>
      </c>
      <c r="J15" s="43">
        <v>-165.91848999999991</v>
      </c>
      <c r="K15" s="81">
        <v>192.80933299999992</v>
      </c>
      <c r="L15" s="43">
        <v>186.84408299999996</v>
      </c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</row>
    <row r="16" spans="1:35" ht="15" customHeight="1" x14ac:dyDescent="0.2">
      <c r="A16" s="2"/>
      <c r="B16" s="78" t="s">
        <v>144</v>
      </c>
      <c r="C16" s="43">
        <v>-334</v>
      </c>
      <c r="D16" s="43">
        <v>-1449</v>
      </c>
      <c r="E16" s="43">
        <v>-94</v>
      </c>
      <c r="F16" s="43">
        <v>-275.85851250000019</v>
      </c>
      <c r="G16" s="43">
        <v>-2152.8585125</v>
      </c>
      <c r="H16" s="43">
        <v>-91.946199999999976</v>
      </c>
      <c r="I16" s="43">
        <v>-0.1005600000000868</v>
      </c>
      <c r="J16" s="43">
        <v>40.081510000000094</v>
      </c>
      <c r="K16" s="43">
        <v>207.80933299999992</v>
      </c>
      <c r="L16" s="43">
        <v>155.84408299999996</v>
      </c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</row>
    <row r="17" spans="1:35" ht="15" customHeight="1" x14ac:dyDescent="0.25">
      <c r="A17" s="21"/>
      <c r="B17" s="82" t="s">
        <v>145</v>
      </c>
      <c r="C17" s="68">
        <v>39</v>
      </c>
      <c r="D17" s="68">
        <v>34</v>
      </c>
      <c r="E17" s="68">
        <v>45</v>
      </c>
      <c r="F17" s="68">
        <v>14</v>
      </c>
      <c r="G17" s="68">
        <v>132</v>
      </c>
      <c r="H17" s="68">
        <v>45</v>
      </c>
      <c r="I17" s="68">
        <v>43</v>
      </c>
      <c r="J17" s="68">
        <v>37</v>
      </c>
      <c r="K17" s="68">
        <v>40</v>
      </c>
      <c r="L17" s="68">
        <v>165</v>
      </c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</row>
    <row r="18" spans="1:35" ht="15" customHeight="1" x14ac:dyDescent="0.25">
      <c r="A18" s="21"/>
      <c r="B18" s="75" t="s">
        <v>146</v>
      </c>
      <c r="C18" s="41">
        <v>-373</v>
      </c>
      <c r="D18" s="41">
        <v>-1483</v>
      </c>
      <c r="E18" s="41">
        <v>-139</v>
      </c>
      <c r="F18" s="41">
        <v>-289.85851250000019</v>
      </c>
      <c r="G18" s="41">
        <v>-2284.8585125</v>
      </c>
      <c r="H18" s="41">
        <v>-136.94619999999998</v>
      </c>
      <c r="I18" s="41">
        <v>-43.100560000000087</v>
      </c>
      <c r="J18" s="41">
        <v>3.0815100000000939</v>
      </c>
      <c r="K18" s="41">
        <v>167.80933299999992</v>
      </c>
      <c r="L18" s="41">
        <v>-9.1559170000000449</v>
      </c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</row>
    <row r="19" spans="1:35" ht="15" customHeight="1" x14ac:dyDescent="0.25">
      <c r="A19" s="21"/>
      <c r="B19" s="2"/>
      <c r="C19" s="2"/>
      <c r="D19" s="2"/>
      <c r="E19" s="2"/>
      <c r="F19" s="2"/>
      <c r="G19" s="2"/>
      <c r="H19" s="2"/>
      <c r="I19" s="2"/>
      <c r="J19" s="2"/>
      <c r="K19" s="83"/>
      <c r="L19" s="2"/>
    </row>
    <row r="20" spans="1:35" ht="15" customHeight="1" x14ac:dyDescent="0.25">
      <c r="A20" s="21"/>
      <c r="B20" s="22" t="s">
        <v>148</v>
      </c>
      <c r="C20" s="2"/>
      <c r="D20" s="2"/>
      <c r="E20" s="2"/>
      <c r="F20" s="2"/>
      <c r="G20" s="2"/>
      <c r="H20" s="2"/>
      <c r="I20" s="2"/>
      <c r="J20" s="2"/>
      <c r="K20" s="83"/>
      <c r="L20" s="2"/>
    </row>
    <row r="22" spans="1:35" x14ac:dyDescent="0.2"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</row>
    <row r="23" spans="1:35" x14ac:dyDescent="0.2"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</row>
    <row r="24" spans="1:35" x14ac:dyDescent="0.2"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</row>
    <row r="25" spans="1:35" x14ac:dyDescent="0.2"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</row>
    <row r="26" spans="1:35" x14ac:dyDescent="0.2"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</row>
    <row r="27" spans="1:35" x14ac:dyDescent="0.2"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</row>
    <row r="28" spans="1:35" x14ac:dyDescent="0.2"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</row>
    <row r="29" spans="1:35" x14ac:dyDescent="0.2"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</row>
    <row r="30" spans="1:35" x14ac:dyDescent="0.2"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</row>
    <row r="31" spans="1:35" x14ac:dyDescent="0.2"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</row>
    <row r="32" spans="1:35" x14ac:dyDescent="0.2"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</row>
    <row r="33" spans="14:24" x14ac:dyDescent="0.2"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</row>
    <row r="34" spans="14:24" x14ac:dyDescent="0.2"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</row>
    <row r="35" spans="14:24" x14ac:dyDescent="0.2"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</row>
  </sheetData>
  <mergeCells count="1">
    <mergeCell ref="E1:F1"/>
  </mergeCells>
  <pageMargins left="0.7" right="0.7" top="0.75" bottom="0.75" header="0.3" footer="0.3"/>
  <pageSetup orientation="portrait"/>
  <ignoredErrors>
    <ignoredError sqref="L4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GROUPE - EN</vt:lpstr>
      <vt:lpstr>RBDF - EN</vt:lpstr>
      <vt:lpstr>IBFS - EN</vt:lpstr>
      <vt:lpstr>GBIS - EN</vt:lpstr>
      <vt:lpstr>HORS POLE - EN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MARION SICKERSEN (A178124)</cp:lastModifiedBy>
  <dcterms:modified xsi:type="dcterms:W3CDTF">2022-04-03T19:53:14Z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401b303-ecb1-4a9d-936a-70858c2d9a3e_Enabled">
    <vt:lpwstr>true</vt:lpwstr>
  </property>
  <property fmtid="{D5CDD505-2E9C-101B-9397-08002B2CF9AE}" pid="3" name="MSIP_Label_a401b303-ecb1-4a9d-936a-70858c2d9a3e_SetDate">
    <vt:lpwstr>2022-04-03T19:51:32Z</vt:lpwstr>
  </property>
  <property fmtid="{D5CDD505-2E9C-101B-9397-08002B2CF9AE}" pid="4" name="MSIP_Label_a401b303-ecb1-4a9d-936a-70858c2d9a3e_Method">
    <vt:lpwstr>Privileged</vt:lpwstr>
  </property>
  <property fmtid="{D5CDD505-2E9C-101B-9397-08002B2CF9AE}" pid="5" name="MSIP_Label_a401b303-ecb1-4a9d-936a-70858c2d9a3e_Name">
    <vt:lpwstr>a401b303-ecb1-4a9d-936a-70858c2d9a3e</vt:lpwstr>
  </property>
  <property fmtid="{D5CDD505-2E9C-101B-9397-08002B2CF9AE}" pid="6" name="MSIP_Label_a401b303-ecb1-4a9d-936a-70858c2d9a3e_SiteId">
    <vt:lpwstr>c9a7d621-4bc4-4407-b730-f428e656aa9e</vt:lpwstr>
  </property>
  <property fmtid="{D5CDD505-2E9C-101B-9397-08002B2CF9AE}" pid="7" name="MSIP_Label_a401b303-ecb1-4a9d-936a-70858c2d9a3e_ActionId">
    <vt:lpwstr>06bb1e5c-31b1-4a33-80d5-eb45832f3a0c</vt:lpwstr>
  </property>
  <property fmtid="{D5CDD505-2E9C-101B-9397-08002B2CF9AE}" pid="8" name="MSIP_Label_a401b303-ecb1-4a9d-936a-70858c2d9a3e_ContentBits">
    <vt:lpwstr>0</vt:lpwstr>
  </property>
</Properties>
</file>